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180" windowWidth="15195" windowHeight="9090" tabRatio="935"/>
  </bookViews>
  <sheets>
    <sheet name="Cuadro 3" sheetId="51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142" i="51" l="1"/>
  <c r="B142" i="51"/>
  <c r="F141" i="51"/>
  <c r="B141" i="51"/>
  <c r="F140" i="51"/>
  <c r="B140" i="51"/>
  <c r="F139" i="51"/>
  <c r="B139" i="51"/>
  <c r="F138" i="51"/>
  <c r="B138" i="51"/>
  <c r="F137" i="51"/>
  <c r="B137" i="51"/>
  <c r="F136" i="51"/>
  <c r="B136" i="51"/>
  <c r="F135" i="51"/>
  <c r="B135" i="51"/>
  <c r="F134" i="51"/>
  <c r="B134" i="51"/>
  <c r="I132" i="51"/>
  <c r="H132" i="51"/>
  <c r="F132" i="51"/>
  <c r="E132" i="51"/>
  <c r="D132" i="51"/>
  <c r="B132" i="51"/>
  <c r="F130" i="51"/>
  <c r="B130" i="51"/>
  <c r="F129" i="51"/>
  <c r="B129" i="51"/>
  <c r="I127" i="51"/>
  <c r="H127" i="51"/>
  <c r="F127" i="51"/>
  <c r="E127" i="51"/>
  <c r="D127" i="51"/>
  <c r="B127" i="51"/>
  <c r="F125" i="51"/>
  <c r="B125" i="51"/>
  <c r="B116" i="51"/>
  <c r="B115" i="51"/>
  <c r="B114" i="51"/>
  <c r="B113" i="51"/>
  <c r="B112" i="51"/>
  <c r="B111" i="51"/>
  <c r="B110" i="51"/>
  <c r="B109" i="51"/>
  <c r="B108" i="51"/>
  <c r="B107" i="51"/>
  <c r="B106" i="51"/>
  <c r="B105" i="51"/>
  <c r="I103" i="51"/>
  <c r="F103" i="51" s="1"/>
  <c r="H103" i="51"/>
  <c r="E103" i="51"/>
  <c r="B103" i="51" s="1"/>
  <c r="D103" i="51"/>
  <c r="F101" i="51"/>
  <c r="B101" i="51"/>
  <c r="F100" i="51"/>
  <c r="B100" i="51"/>
  <c r="F99" i="51"/>
  <c r="B99" i="51"/>
  <c r="F98" i="51"/>
  <c r="B98" i="51"/>
  <c r="F97" i="51"/>
  <c r="B97" i="51"/>
  <c r="I95" i="51"/>
  <c r="F95" i="51" s="1"/>
  <c r="H95" i="51"/>
  <c r="E95" i="51"/>
  <c r="B95" i="51" s="1"/>
  <c r="D95" i="51"/>
  <c r="F93" i="51"/>
  <c r="B93" i="51"/>
  <c r="F92" i="51"/>
  <c r="B92" i="51"/>
  <c r="F91" i="51"/>
  <c r="B91" i="51"/>
  <c r="F90" i="51"/>
  <c r="B90" i="51"/>
  <c r="F89" i="51"/>
  <c r="B89" i="51"/>
  <c r="F88" i="51"/>
  <c r="B88" i="51"/>
  <c r="I86" i="51"/>
  <c r="H86" i="51"/>
  <c r="F86" i="51" s="1"/>
  <c r="E86" i="51"/>
  <c r="D86" i="51"/>
  <c r="B86" i="51" s="1"/>
  <c r="F84" i="51"/>
  <c r="B84" i="51"/>
  <c r="F83" i="51"/>
  <c r="B83" i="51"/>
  <c r="F82" i="51"/>
  <c r="B82" i="51"/>
  <c r="F81" i="51"/>
  <c r="B81" i="51"/>
  <c r="F80" i="51"/>
  <c r="B80" i="51"/>
  <c r="F79" i="51"/>
  <c r="B79" i="51"/>
  <c r="F78" i="51"/>
  <c r="B78" i="51"/>
  <c r="I76" i="51"/>
  <c r="H76" i="51"/>
  <c r="F76" i="51"/>
  <c r="E76" i="51"/>
  <c r="D76" i="51"/>
  <c r="B76" i="51"/>
  <c r="F74" i="51"/>
  <c r="B74" i="51"/>
  <c r="F73" i="51"/>
  <c r="B73" i="51"/>
  <c r="F72" i="51"/>
  <c r="B72" i="51"/>
  <c r="F71" i="51"/>
  <c r="B71" i="51"/>
  <c r="F70" i="51"/>
  <c r="B70" i="51"/>
  <c r="F69" i="51"/>
  <c r="B69" i="51"/>
  <c r="F68" i="51"/>
  <c r="B68" i="51"/>
  <c r="I66" i="51"/>
  <c r="H66" i="51"/>
  <c r="F66" i="51" s="1"/>
  <c r="E66" i="51"/>
  <c r="D66" i="51"/>
  <c r="B66" i="51" s="1"/>
  <c r="F57" i="51"/>
  <c r="B57" i="51"/>
  <c r="F56" i="51"/>
  <c r="B56" i="51"/>
  <c r="I54" i="51"/>
  <c r="H54" i="51"/>
  <c r="F54" i="51" s="1"/>
  <c r="E54" i="51"/>
  <c r="D54" i="51"/>
  <c r="B54" i="51" s="1"/>
  <c r="F52" i="51"/>
  <c r="B52" i="51"/>
  <c r="F51" i="51"/>
  <c r="B51" i="51"/>
  <c r="F50" i="51"/>
  <c r="B50" i="51"/>
  <c r="F49" i="51"/>
  <c r="B49" i="51"/>
  <c r="F48" i="51"/>
  <c r="B48" i="51"/>
  <c r="F47" i="51"/>
  <c r="B47" i="51"/>
  <c r="F46" i="51"/>
  <c r="B46" i="51"/>
  <c r="F45" i="51"/>
  <c r="B45" i="51"/>
  <c r="F44" i="51"/>
  <c r="B44" i="51"/>
  <c r="F43" i="51"/>
  <c r="B43" i="51"/>
  <c r="F42" i="51"/>
  <c r="B42" i="51"/>
  <c r="F41" i="51"/>
  <c r="B41" i="51"/>
  <c r="F40" i="51"/>
  <c r="B40" i="51"/>
  <c r="I38" i="51"/>
  <c r="H38" i="51"/>
  <c r="F38" i="51" s="1"/>
  <c r="E38" i="51"/>
  <c r="D38" i="51"/>
  <c r="B38" i="51" s="1"/>
  <c r="F36" i="51"/>
  <c r="B36" i="51"/>
  <c r="F35" i="51"/>
  <c r="B35" i="51"/>
  <c r="F34" i="51"/>
  <c r="B34" i="51"/>
  <c r="F33" i="51"/>
  <c r="B33" i="51"/>
  <c r="F32" i="51"/>
  <c r="B32" i="51"/>
  <c r="I30" i="51"/>
  <c r="H30" i="51"/>
  <c r="E30" i="51"/>
  <c r="D30" i="51"/>
  <c r="F28" i="51"/>
  <c r="B28" i="51"/>
  <c r="F27" i="51"/>
  <c r="B27" i="51"/>
  <c r="B26" i="51"/>
  <c r="B25" i="51"/>
  <c r="F24" i="51"/>
  <c r="B24" i="51"/>
  <c r="F23" i="51"/>
  <c r="B23" i="51"/>
  <c r="I21" i="51"/>
  <c r="H21" i="51"/>
  <c r="F21" i="51"/>
  <c r="E21" i="51"/>
  <c r="D21" i="51"/>
  <c r="B21" i="51"/>
  <c r="F19" i="51"/>
  <c r="B19" i="51"/>
  <c r="F18" i="51"/>
  <c r="B18" i="51"/>
  <c r="F17" i="51"/>
  <c r="B17" i="51"/>
  <c r="F16" i="51"/>
  <c r="B16" i="51"/>
  <c r="I14" i="51"/>
  <c r="I9" i="51" s="1"/>
  <c r="H14" i="51"/>
  <c r="F14" i="51"/>
  <c r="E14" i="51"/>
  <c r="D14" i="51"/>
  <c r="F12" i="51"/>
  <c r="B12" i="51"/>
  <c r="F11" i="51"/>
  <c r="B11" i="51"/>
  <c r="C11" i="51" l="1"/>
  <c r="C66" i="51"/>
  <c r="C17" i="51"/>
  <c r="C25" i="51"/>
  <c r="G56" i="51"/>
  <c r="C100" i="51"/>
  <c r="G127" i="51"/>
  <c r="G139" i="51"/>
  <c r="C26" i="51"/>
  <c r="G47" i="51"/>
  <c r="G73" i="51"/>
  <c r="G88" i="51"/>
  <c r="C95" i="51"/>
  <c r="C103" i="51"/>
  <c r="C109" i="51"/>
  <c r="C112" i="51"/>
  <c r="C115" i="51"/>
  <c r="E9" i="51"/>
  <c r="C12" i="51"/>
  <c r="C16" i="51"/>
  <c r="B14" i="51"/>
  <c r="C14" i="51" s="1"/>
  <c r="C38" i="51"/>
  <c r="C74" i="51"/>
  <c r="C80" i="51"/>
  <c r="C82" i="51"/>
  <c r="G86" i="51"/>
  <c r="G28" i="51"/>
  <c r="C125" i="51"/>
  <c r="C132" i="51"/>
  <c r="C135" i="51"/>
  <c r="C137" i="51"/>
  <c r="C141" i="51"/>
  <c r="C19" i="51"/>
  <c r="C24" i="51"/>
  <c r="F30" i="51"/>
  <c r="H9" i="51"/>
  <c r="F9" i="51" s="1"/>
  <c r="G32" i="51"/>
  <c r="G45" i="51"/>
  <c r="G49" i="51"/>
  <c r="C71" i="51"/>
  <c r="G72" i="51"/>
  <c r="G74" i="51"/>
  <c r="G80" i="51"/>
  <c r="G82" i="51"/>
  <c r="G91" i="51"/>
  <c r="C99" i="51"/>
  <c r="C113" i="51"/>
  <c r="C127" i="51"/>
  <c r="C130" i="51"/>
  <c r="C136" i="51"/>
  <c r="C138" i="51"/>
  <c r="C140" i="51"/>
  <c r="C18" i="51"/>
  <c r="C23" i="51"/>
  <c r="B30" i="51"/>
  <c r="C30" i="51" s="1"/>
  <c r="D9" i="51"/>
  <c r="B9" i="51" s="1"/>
  <c r="G40" i="51"/>
  <c r="G44" i="51"/>
  <c r="G57" i="51"/>
  <c r="C73" i="51"/>
  <c r="C76" i="51"/>
  <c r="C79" i="51"/>
  <c r="C81" i="51"/>
  <c r="C86" i="51"/>
  <c r="C98" i="51"/>
  <c r="C105" i="51"/>
  <c r="C108" i="51"/>
  <c r="C111" i="51"/>
  <c r="C116" i="51"/>
  <c r="G130" i="51"/>
  <c r="G132" i="51"/>
  <c r="G138" i="51"/>
  <c r="G140" i="51"/>
  <c r="G116" i="51" l="1"/>
  <c r="G112" i="51"/>
  <c r="G109" i="51"/>
  <c r="G105" i="51"/>
  <c r="G25" i="51"/>
  <c r="G114" i="51"/>
  <c r="G110" i="51"/>
  <c r="G113" i="51"/>
  <c r="G106" i="51"/>
  <c r="G26" i="51"/>
  <c r="G9" i="51"/>
  <c r="G107" i="51"/>
  <c r="G100" i="51"/>
  <c r="G93" i="51"/>
  <c r="G16" i="51"/>
  <c r="G11" i="51"/>
  <c r="G115" i="51"/>
  <c r="G101" i="51"/>
  <c r="G97" i="51"/>
  <c r="G38" i="51"/>
  <c r="G17" i="51"/>
  <c r="G99" i="51"/>
  <c r="G24" i="51"/>
  <c r="G19" i="51"/>
  <c r="G70" i="51"/>
  <c r="G71" i="51"/>
  <c r="G111" i="51"/>
  <c r="G108" i="51"/>
  <c r="G98" i="51"/>
  <c r="G23" i="51"/>
  <c r="G18" i="51"/>
  <c r="G12" i="51"/>
  <c r="G51" i="51"/>
  <c r="G21" i="51"/>
  <c r="G66" i="51"/>
  <c r="G83" i="51"/>
  <c r="G68" i="51"/>
  <c r="G42" i="51"/>
  <c r="G137" i="51"/>
  <c r="G125" i="51"/>
  <c r="G34" i="51"/>
  <c r="G136" i="51"/>
  <c r="G52" i="51"/>
  <c r="G35" i="51"/>
  <c r="G89" i="51"/>
  <c r="G78" i="51"/>
  <c r="G41" i="51"/>
  <c r="G30" i="51"/>
  <c r="G46" i="51"/>
  <c r="G14" i="51"/>
  <c r="G92" i="51"/>
  <c r="G81" i="51"/>
  <c r="G54" i="51"/>
  <c r="G135" i="51"/>
  <c r="G142" i="51"/>
  <c r="G134" i="51"/>
  <c r="G95" i="51"/>
  <c r="G48" i="51"/>
  <c r="C92" i="51"/>
  <c r="C91" i="51"/>
  <c r="C90" i="51"/>
  <c r="C89" i="51"/>
  <c r="C88" i="51"/>
  <c r="C9" i="51"/>
  <c r="C68" i="51"/>
  <c r="C56" i="51"/>
  <c r="C51" i="51"/>
  <c r="C47" i="51"/>
  <c r="C43" i="51"/>
  <c r="C34" i="51"/>
  <c r="C107" i="51"/>
  <c r="C57" i="51"/>
  <c r="C52" i="51"/>
  <c r="C48" i="51"/>
  <c r="C44" i="51"/>
  <c r="C40" i="51"/>
  <c r="C35" i="51"/>
  <c r="C45" i="51"/>
  <c r="C27" i="51"/>
  <c r="C54" i="51"/>
  <c r="C46" i="51"/>
  <c r="C32" i="51"/>
  <c r="C28" i="51"/>
  <c r="C49" i="51"/>
  <c r="C41" i="51"/>
  <c r="C33" i="51"/>
  <c r="C114" i="51"/>
  <c r="C50" i="51"/>
  <c r="C42" i="51"/>
  <c r="C36" i="51"/>
  <c r="C142" i="51"/>
  <c r="C134" i="51"/>
  <c r="G103" i="51"/>
  <c r="G84" i="51"/>
  <c r="G76" i="51"/>
  <c r="G69" i="51"/>
  <c r="G36" i="51"/>
  <c r="G27" i="51"/>
  <c r="C139" i="51"/>
  <c r="C129" i="51"/>
  <c r="G43" i="51"/>
  <c r="C101" i="51"/>
  <c r="C78" i="51"/>
  <c r="G33" i="51"/>
  <c r="C106" i="51"/>
  <c r="G90" i="51"/>
  <c r="G79" i="51"/>
  <c r="G50" i="51"/>
  <c r="G141" i="51"/>
  <c r="G129" i="51"/>
  <c r="C97" i="51"/>
  <c r="C21" i="51"/>
</calcChain>
</file>

<file path=xl/sharedStrings.xml><?xml version="1.0" encoding="utf-8"?>
<sst xmlns="http://schemas.openxmlformats.org/spreadsheetml/2006/main" count="147" uniqueCount="110">
  <si>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</si>
  <si>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</si>
  <si>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</si>
  <si>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</si>
  <si>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</si>
  <si>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</si>
  <si>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</si>
  <si>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</si>
  <si>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-   Cantidad nula o cero</t>
  </si>
  <si>
    <r>
      <rPr>
        <sz val="9"/>
        <rFont val="Arial"/>
        <family val="2"/>
      </rPr>
      <t xml:space="preserve">0.0 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</si>
  <si>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NOTA:  El total de "Ocurrencia" incluye 16 nacimientos vivos de residentes en el extranjero.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</si>
  <si>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</si>
  <si>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</si>
  <si>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</si>
  <si>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</si>
  <si>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</si>
  <si>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</si>
  <si>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</si>
  <si>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</si>
  <si>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</si>
  <si>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</si>
  <si>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</si>
  <si>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</si>
  <si>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</si>
  <si>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</si>
  <si>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</si>
  <si>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</si>
  <si>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</si>
  <si>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</si>
  <si>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</si>
  <si>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</si>
  <si>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</si>
  <si>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</si>
  <si>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</si>
  <si>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</si>
  <si>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</si>
  <si>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</si>
  <si>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</si>
  <si>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</si>
  <si>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</si>
  <si>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</si>
  <si>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</si>
  <si>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</si>
  <si>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</si>
  <si>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</si>
  <si>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</si>
  <si>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</si>
  <si>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</si>
  <si>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</si>
  <si>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</si>
  <si>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</si>
  <si>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</si>
  <si>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</si>
  <si>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</si>
  <si>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</si>
  <si>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</si>
  <si>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</si>
  <si>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</si>
  <si>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</si>
  <si>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</si>
  <si>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</si>
  <si>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</si>
  <si>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</si>
  <si>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</si>
  <si>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</si>
  <si>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</si>
  <si>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</si>
  <si>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</si>
  <si>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</si>
  <si>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</si>
  <si>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</si>
  <si>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</si>
  <si>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</si>
  <si>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</si>
  <si>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</si>
  <si>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</si>
  <si>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</si>
  <si>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</si>
  <si>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</si>
  <si>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</si>
  <si>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</si>
  <si>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</si>
  <si>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</si>
  <si>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</si>
  <si>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</si>
  <si>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</si>
  <si>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</si>
  <si>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</si>
  <si>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</si>
  <si>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</si>
  <si>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</si>
  <si>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</si>
  <si>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</si>
  <si>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</si>
  <si>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</si>
  <si>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</si>
  <si>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</si>
  <si>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</si>
  <si>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</si>
  <si>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</si>
  <si>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</si>
  <si>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</si>
  <si>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</si>
  <si>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</si>
  <si>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</si>
  <si>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</si>
  <si>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</si>
  <si>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>SEGÚN ÁREA, PROVINCIA, COMARCA INDÍGENA Y DISTRITO:  AÑO 2018</t>
  </si>
  <si>
    <t>Fuente: Los datos publicados corresponden a información recopilada con base en los registros administrativos de las instalaciones de</t>
  </si>
  <si>
    <t xml:space="preserve">             salud pública (MINSA y CSS), clínicas privadas y oficinas del Registro Civil 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</si>
</sst>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8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165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165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7" fillId="0" borderId="0" xfId="34" applyFont="1" applyFill="1"/>
    <xf numFmtId="0" fontId="7" fillId="0" borderId="0" xfId="34" applyFont="1" applyFill="1" applyAlignment="1">
      <alignment horizontal="right"/>
    </xf>
    <xf numFmtId="3" fontId="7" fillId="0" borderId="0" xfId="34" applyNumberFormat="1" applyFont="1" applyFill="1"/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3" fontId="6" fillId="0" borderId="0" xfId="33" applyNumberFormat="1" applyFill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34" applyFont="1" applyFill="1"/>
    <xf numFmtId="0" fontId="3" fillId="0" borderId="0" xfId="33" applyFont="1"/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0" fontId="3" fillId="0" borderId="0" xfId="33" applyFont="1" applyFill="1"/>
    <xf numFmtId="3" fontId="4" fillId="0" borderId="0" xfId="33" applyNumberFormat="1" applyFont="1"/>
    <xf numFmtId="3" fontId="6" fillId="0" borderId="0" xfId="33" applyNumberFormat="1" applyFont="1"/>
    <xf numFmtId="3" fontId="3" fillId="0" borderId="0" xfId="33" applyNumberFormat="1" applyFont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3" fontId="3" fillId="0" borderId="12" xfId="0" applyNumberFormat="1" applyFont="1" applyBorder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0" fontId="4" fillId="0" borderId="0" xfId="33" applyFont="1" applyBorder="1"/>
    <xf numFmtId="0" fontId="6" fillId="0" borderId="0" xfId="33" applyFill="1" applyBorder="1"/>
    <xf numFmtId="0" fontId="6" fillId="0" borderId="0" xfId="33" applyFont="1" applyBorder="1"/>
    <xf numFmtId="3" fontId="4" fillId="0" borderId="12" xfId="0" applyNumberFormat="1" applyFont="1" applyBorder="1"/>
    <xf numFmtId="166" fontId="4" fillId="0" borderId="12" xfId="36" applyNumberFormat="1" applyFont="1" applyFill="1" applyBorder="1" applyAlignment="1">
      <alignment horizontal="right"/>
    </xf>
    <xf numFmtId="166" fontId="3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7" fontId="3" fillId="0" borderId="12" xfId="36" applyNumberFormat="1" applyFont="1" applyFill="1" applyBorder="1" applyAlignment="1">
      <alignment horizontal="right"/>
    </xf>
    <xf numFmtId="167" fontId="4" fillId="0" borderId="12" xfId="36" applyNumberFormat="1" applyFont="1" applyFill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23" xfId="34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0" borderId="0" xfId="34" applyFont="1" applyBorder="1" applyAlignment="1">
      <alignment horizontal="center"/>
    </xf>
    <xf numFmtId="0" fontId="4" fillId="0" borderId="0" xfId="34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tabSelected="1" zoomScaleNormal="100" zoomScaleSheetLayoutView="120" workbookViewId="0">
      <selection activeCell="L145" sqref="L145"/>
    </sheetView>
  </sheetViews>
  <sheetFormatPr baseColWidth="10" defaultColWidth="11.42578125" defaultRowHeight="12.75" x14ac:dyDescent="0.2"/>
  <cols>
    <col min="1" max="1" width="30.7109375" style="44" customWidth="1"/>
    <col min="2" max="2" width="9.7109375" style="55" customWidth="1"/>
    <col min="3" max="3" width="9.7109375" style="56" customWidth="1"/>
    <col min="4" max="5" width="9.7109375" style="55" customWidth="1"/>
    <col min="6" max="6" width="9.7109375" style="49" customWidth="1"/>
    <col min="7" max="7" width="9.7109375" style="55" customWidth="1"/>
    <col min="8" max="8" width="9.7109375" style="44" customWidth="1"/>
    <col min="9" max="9" width="9.7109375" style="75" customWidth="1"/>
    <col min="10" max="10" width="11.42578125" style="75"/>
    <col min="11" max="16384" width="11.42578125" style="44"/>
  </cols>
  <sheetData>
    <row r="1" spans="1:14" ht="15" customHeight="1" x14ac:dyDescent="0.2">
      <c r="A1" s="147" t="s">
        <v>106</v>
      </c>
      <c r="B1" s="147"/>
      <c r="C1" s="147"/>
      <c r="D1" s="147"/>
      <c r="E1" s="147"/>
      <c r="F1" s="147"/>
      <c r="G1" s="147"/>
      <c r="H1" s="147"/>
      <c r="I1" s="147"/>
    </row>
    <row r="2" spans="1:14" ht="15" customHeight="1" x14ac:dyDescent="0.2">
      <c r="A2" s="146" t="s">
        <v>107</v>
      </c>
      <c r="B2" s="146"/>
      <c r="C2" s="146"/>
      <c r="D2" s="146"/>
      <c r="E2" s="146"/>
      <c r="F2" s="146"/>
      <c r="G2" s="146"/>
      <c r="H2" s="146"/>
      <c r="I2" s="146"/>
    </row>
    <row r="3" spans="1:14" x14ac:dyDescent="0.2">
      <c r="A3" s="1"/>
      <c r="B3" s="71"/>
      <c r="C3" s="86"/>
      <c r="D3" s="71"/>
      <c r="E3" s="71"/>
      <c r="F3" s="87"/>
      <c r="G3" s="71"/>
      <c r="H3" s="71"/>
      <c r="I3" s="71"/>
    </row>
    <row r="4" spans="1:14" ht="20.100000000000001" customHeight="1" x14ac:dyDescent="0.2">
      <c r="A4" s="135" t="s">
        <v>104</v>
      </c>
      <c r="B4" s="139" t="s">
        <v>0</v>
      </c>
      <c r="C4" s="139"/>
      <c r="D4" s="139"/>
      <c r="E4" s="139"/>
      <c r="F4" s="139"/>
      <c r="G4" s="139"/>
      <c r="H4" s="139"/>
      <c r="I4" s="136"/>
    </row>
    <row r="5" spans="1:14" ht="20.100000000000001" customHeight="1" x14ac:dyDescent="0.2">
      <c r="A5" s="135"/>
      <c r="B5" s="139" t="s">
        <v>1</v>
      </c>
      <c r="C5" s="140"/>
      <c r="D5" s="140"/>
      <c r="E5" s="140"/>
      <c r="F5" s="139" t="s">
        <v>2</v>
      </c>
      <c r="G5" s="140"/>
      <c r="H5" s="140"/>
      <c r="I5" s="141"/>
    </row>
    <row r="6" spans="1:14" ht="20.100000000000001" customHeight="1" x14ac:dyDescent="0.2">
      <c r="A6" s="135"/>
      <c r="B6" s="142" t="s">
        <v>3</v>
      </c>
      <c r="C6" s="142"/>
      <c r="D6" s="142" t="s">
        <v>4</v>
      </c>
      <c r="E6" s="142" t="s">
        <v>5</v>
      </c>
      <c r="F6" s="142" t="s">
        <v>3</v>
      </c>
      <c r="G6" s="142"/>
      <c r="H6" s="142" t="s">
        <v>4</v>
      </c>
      <c r="I6" s="144" t="s">
        <v>5</v>
      </c>
    </row>
    <row r="7" spans="1:14" ht="27.95" customHeight="1" x14ac:dyDescent="0.2">
      <c r="A7" s="135"/>
      <c r="B7" s="133" t="s">
        <v>6</v>
      </c>
      <c r="C7" s="134" t="s">
        <v>7</v>
      </c>
      <c r="D7" s="143"/>
      <c r="E7" s="143"/>
      <c r="F7" s="70" t="s">
        <v>6</v>
      </c>
      <c r="G7" s="134" t="s">
        <v>7</v>
      </c>
      <c r="H7" s="143"/>
      <c r="I7" s="145"/>
      <c r="M7" s="58"/>
    </row>
    <row r="8" spans="1:14" ht="12" customHeight="1" x14ac:dyDescent="0.2">
      <c r="A8" s="3"/>
      <c r="B8" s="4"/>
      <c r="C8" s="5"/>
      <c r="D8" s="41"/>
      <c r="E8" s="41"/>
      <c r="F8" s="7"/>
      <c r="G8" s="4"/>
      <c r="H8" s="6"/>
      <c r="I8" s="2"/>
    </row>
    <row r="9" spans="1:14" ht="14.45" customHeight="1" x14ac:dyDescent="0.2">
      <c r="A9" s="132" t="s">
        <v>105</v>
      </c>
      <c r="B9" s="9">
        <f>SUM(D9,E9)</f>
        <v>76879</v>
      </c>
      <c r="C9" s="10">
        <f>+B9/$B$9*100</f>
        <v>100</v>
      </c>
      <c r="D9" s="9">
        <f>SUM(D14,D21,D30,D38,D54,D66,D76,D86,D95,D103,D125,D127,D132)</f>
        <v>39628</v>
      </c>
      <c r="E9" s="9">
        <f>SUM(E14,E21,E30,E38,E54,E66,E76,E86,E95,E103,E125,E127,E132)</f>
        <v>37251</v>
      </c>
      <c r="F9" s="9">
        <f>SUM(H9,I9)</f>
        <v>76863</v>
      </c>
      <c r="G9" s="10">
        <f>F9/F9*100</f>
        <v>100</v>
      </c>
      <c r="H9" s="9">
        <f>SUM(H14,H21,H30,H38,H54,H66,H76,H86,H95,H103,H125,H127,H132)</f>
        <v>39620</v>
      </c>
      <c r="I9" s="72">
        <f>SUM(I14,I21,I30,I38,I54,I66,I76,I86,I95,I103,I125,I127,I132)</f>
        <v>37243</v>
      </c>
    </row>
    <row r="10" spans="1:14" ht="14.1" customHeight="1" x14ac:dyDescent="0.2">
      <c r="A10" s="8"/>
      <c r="B10" s="65"/>
      <c r="C10" s="64"/>
      <c r="D10" s="9"/>
      <c r="E10" s="9"/>
      <c r="F10" s="9"/>
      <c r="G10" s="64"/>
      <c r="H10" s="9"/>
      <c r="I10" s="72"/>
    </row>
    <row r="11" spans="1:14" ht="14.1" customHeight="1" x14ac:dyDescent="0.2">
      <c r="A11" s="89" t="s">
        <v>11</v>
      </c>
      <c r="B11" s="9">
        <f t="shared" ref="B11:B57" si="0">SUM(D11,E11)</f>
        <v>68835</v>
      </c>
      <c r="C11" s="64">
        <f t="shared" ref="C11:C57" si="1">+B11/$B$9*100</f>
        <v>89.536804589029515</v>
      </c>
      <c r="D11" s="13">
        <v>35533</v>
      </c>
      <c r="E11" s="13">
        <v>33302</v>
      </c>
      <c r="F11" s="9">
        <f t="shared" ref="F11:F57" si="2">SUM(H11,I11)</f>
        <v>47859</v>
      </c>
      <c r="G11" s="64">
        <f>F11/$F$9*100</f>
        <v>62.265329222122482</v>
      </c>
      <c r="H11" s="101">
        <v>24791</v>
      </c>
      <c r="I11" s="73">
        <v>23068</v>
      </c>
    </row>
    <row r="12" spans="1:14" ht="14.1" customHeight="1" x14ac:dyDescent="0.2">
      <c r="A12" s="89" t="s">
        <v>12</v>
      </c>
      <c r="B12" s="9">
        <f t="shared" si="0"/>
        <v>8044</v>
      </c>
      <c r="C12" s="64">
        <f t="shared" si="1"/>
        <v>10.463195410970485</v>
      </c>
      <c r="D12" s="67">
        <v>4095</v>
      </c>
      <c r="E12" s="67">
        <v>3949</v>
      </c>
      <c r="F12" s="9">
        <f t="shared" si="2"/>
        <v>29004</v>
      </c>
      <c r="G12" s="64">
        <f t="shared" ref="G12:G57" si="3">F12/$F$9*100</f>
        <v>37.734670777877518</v>
      </c>
      <c r="H12" s="101">
        <v>14829</v>
      </c>
      <c r="I12" s="73">
        <v>14175</v>
      </c>
    </row>
    <row r="13" spans="1:14" ht="14.1" customHeight="1" x14ac:dyDescent="0.2">
      <c r="A13" s="14"/>
      <c r="B13" s="65"/>
      <c r="C13" s="64"/>
      <c r="D13" s="45"/>
      <c r="E13" s="45"/>
      <c r="F13" s="9"/>
      <c r="G13" s="64"/>
      <c r="H13" s="104"/>
      <c r="I13" s="104"/>
      <c r="K13" s="95"/>
      <c r="L13" s="55"/>
    </row>
    <row r="14" spans="1:14" s="68" customFormat="1" ht="14.1" customHeight="1" x14ac:dyDescent="0.2">
      <c r="A14" s="89" t="s">
        <v>13</v>
      </c>
      <c r="B14" s="9">
        <f>SUM(B16:B19)</f>
        <v>4852</v>
      </c>
      <c r="C14" s="10">
        <f t="shared" si="1"/>
        <v>6.3112163269553445</v>
      </c>
      <c r="D14" s="9">
        <f>SUM(D16:D19)</f>
        <v>2496</v>
      </c>
      <c r="E14" s="9">
        <f>SUM(E16:E19)</f>
        <v>2356</v>
      </c>
      <c r="F14" s="9">
        <f>SUM(F16:F19)</f>
        <v>4602</v>
      </c>
      <c r="G14" s="10">
        <f t="shared" si="3"/>
        <v>5.9872760626048942</v>
      </c>
      <c r="H14" s="9">
        <f>SUM(H16:H19)</f>
        <v>2361</v>
      </c>
      <c r="I14" s="72">
        <f>SUM(I16:I19)</f>
        <v>2241</v>
      </c>
      <c r="J14" s="108"/>
    </row>
    <row r="15" spans="1:14" ht="14.1" customHeight="1" x14ac:dyDescent="0.2">
      <c r="A15" s="8"/>
      <c r="B15" s="65"/>
      <c r="C15" s="64"/>
      <c r="D15" s="11"/>
      <c r="E15" s="11"/>
      <c r="F15" s="9"/>
      <c r="G15" s="64"/>
      <c r="H15" s="9"/>
      <c r="I15" s="76"/>
    </row>
    <row r="16" spans="1:14" ht="14.1" customHeight="1" x14ac:dyDescent="0.2">
      <c r="A16" s="89" t="s">
        <v>14</v>
      </c>
      <c r="B16" s="9">
        <f t="shared" si="0"/>
        <v>306</v>
      </c>
      <c r="C16" s="64">
        <f t="shared" si="1"/>
        <v>0.39802807008415819</v>
      </c>
      <c r="D16" s="46">
        <v>174</v>
      </c>
      <c r="E16" s="46">
        <v>132</v>
      </c>
      <c r="F16" s="9">
        <f t="shared" si="2"/>
        <v>529</v>
      </c>
      <c r="G16" s="64">
        <f t="shared" si="3"/>
        <v>0.68823751349804196</v>
      </c>
      <c r="H16" s="93">
        <v>285</v>
      </c>
      <c r="I16" s="103">
        <v>244</v>
      </c>
      <c r="K16" s="68"/>
      <c r="L16" s="96"/>
      <c r="M16" s="96"/>
      <c r="N16" s="96"/>
    </row>
    <row r="17" spans="1:19" ht="14.1" customHeight="1" x14ac:dyDescent="0.2">
      <c r="A17" s="89" t="s">
        <v>15</v>
      </c>
      <c r="B17" s="9">
        <f t="shared" si="0"/>
        <v>3487</v>
      </c>
      <c r="C17" s="64">
        <f t="shared" si="1"/>
        <v>4.5356989555015019</v>
      </c>
      <c r="D17" s="46">
        <v>1811</v>
      </c>
      <c r="E17" s="46">
        <v>1676</v>
      </c>
      <c r="F17" s="9">
        <f t="shared" si="2"/>
        <v>2802</v>
      </c>
      <c r="G17" s="64">
        <f t="shared" si="3"/>
        <v>3.6454470941805552</v>
      </c>
      <c r="H17" s="93">
        <v>1419</v>
      </c>
      <c r="I17" s="103">
        <v>1383</v>
      </c>
      <c r="L17" s="49"/>
      <c r="M17" s="49"/>
      <c r="N17" s="49"/>
    </row>
    <row r="18" spans="1:19" ht="14.1" customHeight="1" x14ac:dyDescent="0.2">
      <c r="A18" s="89" t="s">
        <v>16</v>
      </c>
      <c r="B18" s="9">
        <f t="shared" si="0"/>
        <v>525</v>
      </c>
      <c r="C18" s="64">
        <f t="shared" si="1"/>
        <v>0.68289129671301652</v>
      </c>
      <c r="D18" s="45">
        <v>239</v>
      </c>
      <c r="E18" s="45">
        <v>286</v>
      </c>
      <c r="F18" s="9">
        <f t="shared" si="2"/>
        <v>511</v>
      </c>
      <c r="G18" s="64">
        <f t="shared" si="3"/>
        <v>0.66481922381379854</v>
      </c>
      <c r="H18" s="93">
        <v>243</v>
      </c>
      <c r="I18" s="103">
        <v>268</v>
      </c>
      <c r="L18" s="49"/>
      <c r="M18" s="49"/>
      <c r="N18" s="49"/>
    </row>
    <row r="19" spans="1:19" s="55" customFormat="1" ht="14.1" customHeight="1" x14ac:dyDescent="0.2">
      <c r="A19" s="69" t="s">
        <v>17</v>
      </c>
      <c r="B19" s="9">
        <f t="shared" si="0"/>
        <v>534</v>
      </c>
      <c r="C19" s="64">
        <f t="shared" si="1"/>
        <v>0.69459800465666832</v>
      </c>
      <c r="D19" s="46">
        <v>272</v>
      </c>
      <c r="E19" s="46">
        <v>262</v>
      </c>
      <c r="F19" s="9">
        <f t="shared" si="2"/>
        <v>760</v>
      </c>
      <c r="G19" s="64">
        <f t="shared" si="3"/>
        <v>0.9887722311124989</v>
      </c>
      <c r="H19" s="93">
        <v>414</v>
      </c>
      <c r="I19" s="103">
        <v>346</v>
      </c>
      <c r="J19" s="109"/>
      <c r="L19" s="47"/>
      <c r="M19" s="47"/>
      <c r="N19" s="47"/>
    </row>
    <row r="20" spans="1:19" ht="14.1" customHeight="1" x14ac:dyDescent="0.2">
      <c r="A20" s="14"/>
      <c r="B20" s="65"/>
      <c r="C20" s="64"/>
      <c r="D20" s="11"/>
      <c r="E20" s="11"/>
      <c r="F20" s="9"/>
      <c r="G20" s="64"/>
      <c r="H20" s="61"/>
      <c r="I20" s="77"/>
      <c r="L20" s="49"/>
      <c r="M20" s="49"/>
      <c r="N20" s="49"/>
    </row>
    <row r="21" spans="1:19" s="68" customFormat="1" ht="14.1" customHeight="1" x14ac:dyDescent="0.2">
      <c r="A21" s="89" t="s">
        <v>18</v>
      </c>
      <c r="B21" s="9">
        <f t="shared" si="0"/>
        <v>4235</v>
      </c>
      <c r="C21" s="10">
        <f t="shared" si="1"/>
        <v>5.5086564601516663</v>
      </c>
      <c r="D21" s="17">
        <f>SUM(D23:D28)</f>
        <v>2145</v>
      </c>
      <c r="E21" s="17">
        <f>SUM(E23:E28)</f>
        <v>2090</v>
      </c>
      <c r="F21" s="9">
        <f t="shared" si="2"/>
        <v>4221</v>
      </c>
      <c r="G21" s="10">
        <f t="shared" si="3"/>
        <v>5.4915889309550758</v>
      </c>
      <c r="H21" s="17">
        <f>SUM(H23:H28)</f>
        <v>2135</v>
      </c>
      <c r="I21" s="78">
        <f>SUM(I23:I28)</f>
        <v>2086</v>
      </c>
      <c r="J21" s="108"/>
      <c r="L21" s="96"/>
      <c r="M21" s="96"/>
      <c r="N21" s="96"/>
    </row>
    <row r="22" spans="1:19" ht="14.1" customHeight="1" x14ac:dyDescent="0.2">
      <c r="A22" s="8"/>
      <c r="B22" s="65"/>
      <c r="C22" s="64"/>
      <c r="D22" s="11"/>
      <c r="E22" s="11"/>
      <c r="F22" s="9"/>
      <c r="G22" s="64"/>
      <c r="H22" s="16"/>
      <c r="I22" s="77"/>
      <c r="L22" s="49"/>
      <c r="M22" s="49"/>
      <c r="N22" s="49"/>
    </row>
    <row r="23" spans="1:19" ht="14.1" customHeight="1" x14ac:dyDescent="0.2">
      <c r="A23" s="89" t="s">
        <v>19</v>
      </c>
      <c r="B23" s="9">
        <f t="shared" si="0"/>
        <v>1886</v>
      </c>
      <c r="C23" s="64">
        <f t="shared" si="1"/>
        <v>2.4532056868585701</v>
      </c>
      <c r="D23" s="46">
        <v>977</v>
      </c>
      <c r="E23" s="46">
        <v>909</v>
      </c>
      <c r="F23" s="9">
        <f t="shared" si="2"/>
        <v>671</v>
      </c>
      <c r="G23" s="64">
        <f t="shared" si="3"/>
        <v>0.87298179878485105</v>
      </c>
      <c r="H23" s="94">
        <v>340</v>
      </c>
      <c r="I23" s="103">
        <v>331</v>
      </c>
      <c r="L23" s="49"/>
      <c r="M23" s="49"/>
      <c r="N23" s="49"/>
      <c r="Q23" s="49"/>
      <c r="R23" s="49"/>
      <c r="S23" s="49"/>
    </row>
    <row r="24" spans="1:19" ht="14.1" customHeight="1" x14ac:dyDescent="0.2">
      <c r="A24" s="89" t="s">
        <v>20</v>
      </c>
      <c r="B24" s="9">
        <f t="shared" si="0"/>
        <v>176</v>
      </c>
      <c r="C24" s="64">
        <f t="shared" si="1"/>
        <v>0.2289311775647446</v>
      </c>
      <c r="D24" s="46">
        <v>81</v>
      </c>
      <c r="E24" s="46">
        <v>95</v>
      </c>
      <c r="F24" s="9">
        <f t="shared" si="2"/>
        <v>935</v>
      </c>
      <c r="G24" s="64">
        <f t="shared" si="3"/>
        <v>1.2164500474870874</v>
      </c>
      <c r="H24" s="94">
        <v>476</v>
      </c>
      <c r="I24" s="103">
        <v>459</v>
      </c>
      <c r="L24" s="49"/>
      <c r="M24" s="49"/>
      <c r="N24" s="49"/>
    </row>
    <row r="25" spans="1:19" ht="14.1" customHeight="1" x14ac:dyDescent="0.2">
      <c r="A25" s="89" t="s">
        <v>21</v>
      </c>
      <c r="B25" s="9">
        <f t="shared" si="0"/>
        <v>61</v>
      </c>
      <c r="C25" s="64">
        <f t="shared" si="1"/>
        <v>7.9345464951417158E-2</v>
      </c>
      <c r="D25" s="46">
        <v>26</v>
      </c>
      <c r="E25" s="46">
        <v>35</v>
      </c>
      <c r="F25" s="9">
        <v>486</v>
      </c>
      <c r="G25" s="64">
        <f t="shared" si="3"/>
        <v>0.63229382147457158</v>
      </c>
      <c r="H25" s="94">
        <v>137</v>
      </c>
      <c r="I25" s="103">
        <v>135</v>
      </c>
      <c r="L25" s="49"/>
      <c r="M25" s="49"/>
      <c r="N25" s="49"/>
    </row>
    <row r="26" spans="1:19" ht="14.1" customHeight="1" x14ac:dyDescent="0.2">
      <c r="A26" s="89" t="s">
        <v>22</v>
      </c>
      <c r="B26" s="9">
        <f t="shared" si="0"/>
        <v>9</v>
      </c>
      <c r="C26" s="64">
        <f t="shared" si="1"/>
        <v>1.1706707943651713E-2</v>
      </c>
      <c r="D26" s="46">
        <v>5</v>
      </c>
      <c r="E26" s="46">
        <v>4</v>
      </c>
      <c r="F26" s="9">
        <v>272</v>
      </c>
      <c r="G26" s="64">
        <f t="shared" si="3"/>
        <v>0.35387637745078909</v>
      </c>
      <c r="H26" s="94">
        <v>244</v>
      </c>
      <c r="I26" s="103">
        <v>242</v>
      </c>
      <c r="L26" s="49"/>
      <c r="M26" s="49"/>
      <c r="N26" s="49"/>
    </row>
    <row r="27" spans="1:19" ht="14.1" customHeight="1" x14ac:dyDescent="0.2">
      <c r="A27" s="89" t="s">
        <v>23</v>
      </c>
      <c r="B27" s="9">
        <f t="shared" si="0"/>
        <v>3</v>
      </c>
      <c r="C27" s="64">
        <f t="shared" si="1"/>
        <v>3.9022359812172372E-3</v>
      </c>
      <c r="D27" s="46">
        <v>2</v>
      </c>
      <c r="E27" s="46">
        <v>1</v>
      </c>
      <c r="F27" s="9">
        <f t="shared" si="2"/>
        <v>97</v>
      </c>
      <c r="G27" s="64">
        <f t="shared" si="3"/>
        <v>0.12619856107620051</v>
      </c>
      <c r="H27" s="94">
        <v>56</v>
      </c>
      <c r="I27" s="103">
        <v>41</v>
      </c>
      <c r="L27" s="49"/>
      <c r="M27" s="49"/>
      <c r="N27" s="49"/>
    </row>
    <row r="28" spans="1:19" ht="14.1" customHeight="1" x14ac:dyDescent="0.2">
      <c r="A28" s="89" t="s">
        <v>24</v>
      </c>
      <c r="B28" s="9">
        <f t="shared" si="0"/>
        <v>2100</v>
      </c>
      <c r="C28" s="64">
        <f t="shared" si="1"/>
        <v>2.7315651868520661</v>
      </c>
      <c r="D28" s="46">
        <v>1054</v>
      </c>
      <c r="E28" s="46">
        <v>1046</v>
      </c>
      <c r="F28" s="9">
        <f t="shared" si="2"/>
        <v>1760</v>
      </c>
      <c r="G28" s="64">
        <f t="shared" si="3"/>
        <v>2.2897883246815764</v>
      </c>
      <c r="H28" s="94">
        <v>882</v>
      </c>
      <c r="I28" s="103">
        <v>878</v>
      </c>
      <c r="K28" s="68"/>
      <c r="L28" s="96"/>
      <c r="M28" s="96"/>
      <c r="N28" s="96"/>
    </row>
    <row r="29" spans="1:19" ht="14.1" customHeight="1" x14ac:dyDescent="0.2">
      <c r="A29" s="14"/>
      <c r="B29" s="65"/>
      <c r="C29" s="64"/>
      <c r="D29" s="45"/>
      <c r="E29" s="15"/>
      <c r="F29" s="9"/>
      <c r="G29" s="64"/>
      <c r="H29" s="46"/>
      <c r="I29" s="79"/>
      <c r="L29" s="49"/>
      <c r="M29" s="49"/>
      <c r="N29" s="49"/>
    </row>
    <row r="30" spans="1:19" s="68" customFormat="1" ht="14.1" customHeight="1" x14ac:dyDescent="0.2">
      <c r="A30" s="89" t="s">
        <v>25</v>
      </c>
      <c r="B30" s="9">
        <f t="shared" si="0"/>
        <v>4940</v>
      </c>
      <c r="C30" s="10">
        <f t="shared" si="1"/>
        <v>6.4256819157377176</v>
      </c>
      <c r="D30" s="9">
        <f>SUM(D32:D36)</f>
        <v>2489</v>
      </c>
      <c r="E30" s="9">
        <f>SUM(E32:E36)</f>
        <v>2451</v>
      </c>
      <c r="F30" s="9">
        <f t="shared" si="2"/>
        <v>5444</v>
      </c>
      <c r="G30" s="10">
        <f t="shared" si="3"/>
        <v>7.0827316133900569</v>
      </c>
      <c r="H30" s="9">
        <f>SUM(H32:H36)</f>
        <v>2737</v>
      </c>
      <c r="I30" s="72">
        <f>SUM(I32:I36)</f>
        <v>2707</v>
      </c>
      <c r="J30" s="108"/>
      <c r="K30" s="58"/>
      <c r="L30" s="98"/>
      <c r="M30" s="98"/>
      <c r="N30" s="98"/>
    </row>
    <row r="31" spans="1:19" ht="14.1" customHeight="1" x14ac:dyDescent="0.2">
      <c r="A31" s="8"/>
      <c r="B31" s="65"/>
      <c r="C31" s="64"/>
      <c r="D31" s="11"/>
      <c r="E31" s="11"/>
      <c r="F31" s="9"/>
      <c r="G31" s="64"/>
      <c r="H31" s="16"/>
      <c r="I31" s="77"/>
      <c r="L31" s="49"/>
      <c r="M31" s="49"/>
      <c r="N31" s="49"/>
    </row>
    <row r="32" spans="1:19" s="48" customFormat="1" ht="14.1" customHeight="1" x14ac:dyDescent="0.2">
      <c r="A32" s="89" t="s">
        <v>26</v>
      </c>
      <c r="B32" s="9">
        <f t="shared" si="0"/>
        <v>4714</v>
      </c>
      <c r="C32" s="64">
        <f t="shared" si="1"/>
        <v>6.1317134718193529</v>
      </c>
      <c r="D32" s="46">
        <v>2366</v>
      </c>
      <c r="E32" s="46">
        <v>2348</v>
      </c>
      <c r="F32" s="9">
        <f t="shared" si="2"/>
        <v>4660</v>
      </c>
      <c r="G32" s="64">
        <f t="shared" si="3"/>
        <v>6.0627349960319012</v>
      </c>
      <c r="H32" s="13">
        <v>2338</v>
      </c>
      <c r="I32" s="73">
        <v>2322</v>
      </c>
      <c r="J32" s="110"/>
      <c r="L32" s="97"/>
      <c r="M32" s="97"/>
      <c r="N32" s="97"/>
    </row>
    <row r="33" spans="1:14" ht="14.1" customHeight="1" x14ac:dyDescent="0.2">
      <c r="A33" s="89" t="s">
        <v>27</v>
      </c>
      <c r="B33" s="9">
        <f t="shared" si="0"/>
        <v>30</v>
      </c>
      <c r="C33" s="64">
        <f t="shared" si="1"/>
        <v>3.9022359812172371E-2</v>
      </c>
      <c r="D33" s="99">
        <v>18</v>
      </c>
      <c r="E33" s="99">
        <v>12</v>
      </c>
      <c r="F33" s="9">
        <f t="shared" si="2"/>
        <v>189</v>
      </c>
      <c r="G33" s="64">
        <f t="shared" si="3"/>
        <v>0.24589204168455561</v>
      </c>
      <c r="H33" s="13">
        <v>86</v>
      </c>
      <c r="I33" s="73">
        <v>103</v>
      </c>
      <c r="L33" s="49"/>
      <c r="M33" s="49"/>
      <c r="N33" s="49"/>
    </row>
    <row r="34" spans="1:14" ht="14.1" customHeight="1" x14ac:dyDescent="0.2">
      <c r="A34" s="89" t="s">
        <v>28</v>
      </c>
      <c r="B34" s="9">
        <f t="shared" si="0"/>
        <v>184</v>
      </c>
      <c r="C34" s="64">
        <f t="shared" si="1"/>
        <v>0.2393371401813239</v>
      </c>
      <c r="D34" s="46">
        <v>97</v>
      </c>
      <c r="E34" s="46">
        <v>87</v>
      </c>
      <c r="F34" s="9">
        <f t="shared" si="2"/>
        <v>365</v>
      </c>
      <c r="G34" s="64">
        <f t="shared" si="3"/>
        <v>0.47487087415271328</v>
      </c>
      <c r="H34" s="13">
        <v>196</v>
      </c>
      <c r="I34" s="73">
        <v>169</v>
      </c>
      <c r="K34" s="68"/>
      <c r="L34" s="96"/>
      <c r="M34" s="96"/>
      <c r="N34" s="96"/>
    </row>
    <row r="35" spans="1:14" ht="14.1" customHeight="1" x14ac:dyDescent="0.2">
      <c r="A35" s="89" t="s">
        <v>29</v>
      </c>
      <c r="B35" s="9">
        <f t="shared" si="0"/>
        <v>9</v>
      </c>
      <c r="C35" s="64">
        <f t="shared" si="1"/>
        <v>1.1706707943651713E-2</v>
      </c>
      <c r="D35" s="100">
        <v>6</v>
      </c>
      <c r="E35" s="100">
        <v>3</v>
      </c>
      <c r="F35" s="9">
        <f t="shared" si="2"/>
        <v>167</v>
      </c>
      <c r="G35" s="64">
        <f t="shared" si="3"/>
        <v>0.21726968762603593</v>
      </c>
      <c r="H35" s="13">
        <v>87</v>
      </c>
      <c r="I35" s="73">
        <v>80</v>
      </c>
      <c r="L35" s="49"/>
      <c r="M35" s="49"/>
      <c r="N35" s="49"/>
    </row>
    <row r="36" spans="1:14" ht="14.1" customHeight="1" x14ac:dyDescent="0.2">
      <c r="A36" s="89" t="s">
        <v>30</v>
      </c>
      <c r="B36" s="9">
        <f t="shared" si="0"/>
        <v>3</v>
      </c>
      <c r="C36" s="64">
        <f t="shared" si="1"/>
        <v>3.9022359812172372E-3</v>
      </c>
      <c r="D36" s="46">
        <v>2</v>
      </c>
      <c r="E36" s="46">
        <v>1</v>
      </c>
      <c r="F36" s="9">
        <f t="shared" si="2"/>
        <v>63</v>
      </c>
      <c r="G36" s="64">
        <f t="shared" si="3"/>
        <v>8.1964013894851875E-2</v>
      </c>
      <c r="H36" s="13">
        <v>30</v>
      </c>
      <c r="I36" s="73">
        <v>33</v>
      </c>
      <c r="L36" s="49"/>
      <c r="M36" s="49"/>
      <c r="N36" s="49"/>
    </row>
    <row r="37" spans="1:14" ht="14.1" customHeight="1" x14ac:dyDescent="0.2">
      <c r="A37" s="14"/>
      <c r="B37" s="65"/>
      <c r="C37" s="64"/>
      <c r="D37" s="45"/>
      <c r="E37" s="45"/>
      <c r="F37" s="9"/>
      <c r="G37" s="64"/>
      <c r="H37" s="46"/>
      <c r="I37" s="104"/>
      <c r="L37" s="49"/>
      <c r="M37" s="49"/>
      <c r="N37" s="49"/>
    </row>
    <row r="38" spans="1:14" s="68" customFormat="1" ht="14.1" customHeight="1" x14ac:dyDescent="0.2">
      <c r="A38" s="89" t="s">
        <v>31</v>
      </c>
      <c r="B38" s="9">
        <f t="shared" si="0"/>
        <v>11583</v>
      </c>
      <c r="C38" s="10">
        <f t="shared" si="1"/>
        <v>15.066533123479752</v>
      </c>
      <c r="D38" s="9">
        <f>SUM(D40:D52)</f>
        <v>6029</v>
      </c>
      <c r="E38" s="9">
        <f>SUM(E40:E52)</f>
        <v>5554</v>
      </c>
      <c r="F38" s="9">
        <f t="shared" si="2"/>
        <v>8551</v>
      </c>
      <c r="G38" s="10">
        <f t="shared" si="3"/>
        <v>11.124988616109182</v>
      </c>
      <c r="H38" s="9">
        <f>SUM(H40:H52)</f>
        <v>4436</v>
      </c>
      <c r="I38" s="72">
        <f>SUM(I40:I52)</f>
        <v>4115</v>
      </c>
      <c r="J38" s="108"/>
      <c r="K38" s="58"/>
      <c r="L38" s="98"/>
      <c r="M38" s="98"/>
      <c r="N38" s="98"/>
    </row>
    <row r="39" spans="1:14" ht="14.1" customHeight="1" x14ac:dyDescent="0.2">
      <c r="A39" s="8"/>
      <c r="B39" s="65"/>
      <c r="C39" s="10"/>
      <c r="D39" s="17"/>
      <c r="E39" s="17"/>
      <c r="F39" s="9"/>
      <c r="G39" s="64"/>
      <c r="H39" s="18"/>
      <c r="I39" s="80"/>
      <c r="L39" s="49"/>
      <c r="M39" s="49"/>
      <c r="N39" s="49"/>
    </row>
    <row r="40" spans="1:14" ht="14.1" customHeight="1" x14ac:dyDescent="0.2">
      <c r="A40" s="89" t="s">
        <v>32</v>
      </c>
      <c r="B40" s="9">
        <f>SUM(D40:E40)</f>
        <v>11</v>
      </c>
      <c r="C40" s="64">
        <f t="shared" si="1"/>
        <v>1.4308198597796537E-2</v>
      </c>
      <c r="D40" s="46">
        <v>7</v>
      </c>
      <c r="E40" s="46">
        <v>4</v>
      </c>
      <c r="F40" s="9">
        <f t="shared" si="2"/>
        <v>383</v>
      </c>
      <c r="G40" s="64">
        <f t="shared" si="3"/>
        <v>0.49828916383695671</v>
      </c>
      <c r="H40" s="13">
        <v>198</v>
      </c>
      <c r="I40" s="73">
        <v>185</v>
      </c>
      <c r="L40" s="49"/>
      <c r="M40" s="49"/>
      <c r="N40" s="49"/>
    </row>
    <row r="41" spans="1:14" ht="14.1" customHeight="1" x14ac:dyDescent="0.2">
      <c r="A41" s="89" t="s">
        <v>33</v>
      </c>
      <c r="B41" s="9">
        <f t="shared" si="0"/>
        <v>744</v>
      </c>
      <c r="C41" s="64">
        <f t="shared" si="1"/>
        <v>0.96775452334187484</v>
      </c>
      <c r="D41" s="46">
        <v>384</v>
      </c>
      <c r="E41" s="46">
        <v>360</v>
      </c>
      <c r="F41" s="9">
        <f t="shared" si="2"/>
        <v>1027</v>
      </c>
      <c r="G41" s="64">
        <f t="shared" si="3"/>
        <v>1.3361435280954426</v>
      </c>
      <c r="H41" s="13">
        <v>530</v>
      </c>
      <c r="I41" s="73">
        <v>497</v>
      </c>
      <c r="L41" s="49"/>
      <c r="M41" s="49"/>
      <c r="N41" s="49"/>
    </row>
    <row r="42" spans="1:14" ht="14.1" customHeight="1" x14ac:dyDescent="0.2">
      <c r="A42" s="89" t="s">
        <v>34</v>
      </c>
      <c r="B42" s="9">
        <f t="shared" si="0"/>
        <v>3</v>
      </c>
      <c r="C42" s="64">
        <f t="shared" si="1"/>
        <v>3.9022359812172372E-3</v>
      </c>
      <c r="D42" s="46">
        <v>3</v>
      </c>
      <c r="E42" s="116">
        <v>0</v>
      </c>
      <c r="F42" s="9">
        <f t="shared" si="2"/>
        <v>403</v>
      </c>
      <c r="G42" s="64">
        <f t="shared" si="3"/>
        <v>0.52430948570833824</v>
      </c>
      <c r="H42" s="13">
        <v>211</v>
      </c>
      <c r="I42" s="73">
        <v>192</v>
      </c>
      <c r="L42" s="49"/>
      <c r="M42" s="49"/>
      <c r="N42" s="49"/>
    </row>
    <row r="43" spans="1:14" ht="14.1" customHeight="1" x14ac:dyDescent="0.2">
      <c r="A43" s="89" t="s">
        <v>35</v>
      </c>
      <c r="B43" s="9">
        <f t="shared" si="0"/>
        <v>27</v>
      </c>
      <c r="C43" s="64">
        <f t="shared" si="1"/>
        <v>3.5120123830955141E-2</v>
      </c>
      <c r="D43" s="99">
        <v>13</v>
      </c>
      <c r="E43" s="99">
        <v>14</v>
      </c>
      <c r="F43" s="9">
        <f t="shared" si="2"/>
        <v>488</v>
      </c>
      <c r="G43" s="64">
        <f t="shared" si="3"/>
        <v>0.63489585366170975</v>
      </c>
      <c r="H43" s="13">
        <v>257</v>
      </c>
      <c r="I43" s="73">
        <v>231</v>
      </c>
      <c r="L43" s="49"/>
      <c r="M43" s="49"/>
      <c r="N43" s="49"/>
    </row>
    <row r="44" spans="1:14" ht="14.1" customHeight="1" x14ac:dyDescent="0.2">
      <c r="A44" s="89" t="s">
        <v>36</v>
      </c>
      <c r="B44" s="9">
        <f t="shared" si="0"/>
        <v>92</v>
      </c>
      <c r="C44" s="64">
        <f t="shared" si="1"/>
        <v>0.11966857009066195</v>
      </c>
      <c r="D44" s="46">
        <v>49</v>
      </c>
      <c r="E44" s="46">
        <v>43</v>
      </c>
      <c r="F44" s="9">
        <f t="shared" si="2"/>
        <v>1751</v>
      </c>
      <c r="G44" s="64">
        <f t="shared" si="3"/>
        <v>2.2780791798394548</v>
      </c>
      <c r="H44" s="13">
        <v>916</v>
      </c>
      <c r="I44" s="73">
        <v>835</v>
      </c>
      <c r="L44" s="49"/>
      <c r="M44" s="49"/>
      <c r="N44" s="49"/>
    </row>
    <row r="45" spans="1:14" ht="14.1" customHeight="1" x14ac:dyDescent="0.2">
      <c r="A45" s="89" t="s">
        <v>37</v>
      </c>
      <c r="B45" s="9">
        <f t="shared" si="0"/>
        <v>9323</v>
      </c>
      <c r="C45" s="64">
        <f t="shared" si="1"/>
        <v>12.126848684296101</v>
      </c>
      <c r="D45" s="46">
        <v>4846</v>
      </c>
      <c r="E45" s="46">
        <v>4477</v>
      </c>
      <c r="F45" s="9">
        <f t="shared" si="2"/>
        <v>2679</v>
      </c>
      <c r="G45" s="64">
        <f t="shared" si="3"/>
        <v>3.4854221146715583</v>
      </c>
      <c r="H45" s="13">
        <v>1380</v>
      </c>
      <c r="I45" s="73">
        <v>1299</v>
      </c>
      <c r="L45" s="49"/>
      <c r="M45" s="49"/>
      <c r="N45" s="49"/>
    </row>
    <row r="46" spans="1:14" ht="14.1" customHeight="1" x14ac:dyDescent="0.2">
      <c r="A46" s="89" t="s">
        <v>38</v>
      </c>
      <c r="B46" s="9">
        <f t="shared" si="0"/>
        <v>5</v>
      </c>
      <c r="C46" s="64">
        <f t="shared" si="1"/>
        <v>6.5037266353620629E-3</v>
      </c>
      <c r="D46" s="46">
        <v>4</v>
      </c>
      <c r="E46" s="46">
        <v>1</v>
      </c>
      <c r="F46" s="9">
        <f t="shared" si="2"/>
        <v>657</v>
      </c>
      <c r="G46" s="64">
        <f t="shared" si="3"/>
        <v>0.85476757347488397</v>
      </c>
      <c r="H46" s="13">
        <v>349</v>
      </c>
      <c r="I46" s="73">
        <v>308</v>
      </c>
      <c r="L46" s="49"/>
      <c r="M46" s="49"/>
      <c r="N46" s="49"/>
    </row>
    <row r="47" spans="1:14" ht="14.1" customHeight="1" x14ac:dyDescent="0.2">
      <c r="A47" s="89" t="s">
        <v>39</v>
      </c>
      <c r="B47" s="9">
        <f t="shared" si="0"/>
        <v>1</v>
      </c>
      <c r="C47" s="64">
        <f t="shared" si="1"/>
        <v>1.3007453270724126E-3</v>
      </c>
      <c r="D47" s="46">
        <v>1</v>
      </c>
      <c r="E47" s="116">
        <v>0</v>
      </c>
      <c r="F47" s="9">
        <f t="shared" si="2"/>
        <v>145</v>
      </c>
      <c r="G47" s="64">
        <f t="shared" si="3"/>
        <v>0.18864733356751623</v>
      </c>
      <c r="H47" s="13">
        <v>76</v>
      </c>
      <c r="I47" s="73">
        <v>69</v>
      </c>
      <c r="L47" s="49"/>
      <c r="M47" s="49"/>
      <c r="N47" s="49"/>
    </row>
    <row r="48" spans="1:14" ht="14.1" customHeight="1" x14ac:dyDescent="0.2">
      <c r="A48" s="89" t="s">
        <v>40</v>
      </c>
      <c r="B48" s="9">
        <f t="shared" si="0"/>
        <v>3</v>
      </c>
      <c r="C48" s="64">
        <f t="shared" si="1"/>
        <v>3.9022359812172372E-3</v>
      </c>
      <c r="D48" s="46">
        <v>2</v>
      </c>
      <c r="E48" s="46">
        <v>1</v>
      </c>
      <c r="F48" s="9">
        <f t="shared" si="2"/>
        <v>74</v>
      </c>
      <c r="G48" s="64">
        <f t="shared" si="3"/>
        <v>9.6275190924111728E-2</v>
      </c>
      <c r="H48" s="13">
        <v>34</v>
      </c>
      <c r="I48" s="73">
        <v>40</v>
      </c>
      <c r="K48" s="68"/>
      <c r="L48" s="96"/>
      <c r="M48" s="96"/>
      <c r="N48" s="96"/>
    </row>
    <row r="49" spans="1:14" ht="14.1" customHeight="1" x14ac:dyDescent="0.2">
      <c r="A49" s="89" t="s">
        <v>41</v>
      </c>
      <c r="B49" s="9">
        <f t="shared" si="0"/>
        <v>48</v>
      </c>
      <c r="C49" s="64">
        <f t="shared" si="1"/>
        <v>6.2435775699475796E-2</v>
      </c>
      <c r="D49" s="46">
        <v>24</v>
      </c>
      <c r="E49" s="46">
        <v>24</v>
      </c>
      <c r="F49" s="9">
        <f t="shared" si="2"/>
        <v>418</v>
      </c>
      <c r="G49" s="64">
        <f t="shared" si="3"/>
        <v>0.54382472711187435</v>
      </c>
      <c r="H49" s="13">
        <v>208</v>
      </c>
      <c r="I49" s="73">
        <v>210</v>
      </c>
      <c r="L49" s="49"/>
      <c r="M49" s="49"/>
      <c r="N49" s="49"/>
    </row>
    <row r="50" spans="1:14" ht="14.1" customHeight="1" x14ac:dyDescent="0.2">
      <c r="A50" s="89" t="s">
        <v>42</v>
      </c>
      <c r="B50" s="9">
        <f t="shared" si="0"/>
        <v>1304</v>
      </c>
      <c r="C50" s="64">
        <f t="shared" si="1"/>
        <v>1.6961719065024261</v>
      </c>
      <c r="D50" s="46">
        <v>679</v>
      </c>
      <c r="E50" s="46">
        <v>625</v>
      </c>
      <c r="F50" s="9">
        <f t="shared" si="2"/>
        <v>146</v>
      </c>
      <c r="G50" s="64">
        <f t="shared" si="3"/>
        <v>0.18994834966108531</v>
      </c>
      <c r="H50" s="13">
        <v>82</v>
      </c>
      <c r="I50" s="73">
        <v>64</v>
      </c>
      <c r="L50" s="49"/>
      <c r="M50" s="49"/>
      <c r="N50" s="49"/>
    </row>
    <row r="51" spans="1:14" ht="14.1" customHeight="1" x14ac:dyDescent="0.2">
      <c r="A51" s="89" t="s">
        <v>45</v>
      </c>
      <c r="B51" s="9">
        <f t="shared" si="0"/>
        <v>2</v>
      </c>
      <c r="C51" s="64">
        <f t="shared" si="1"/>
        <v>2.6014906541448253E-3</v>
      </c>
      <c r="D51" s="46">
        <v>1</v>
      </c>
      <c r="E51" s="46">
        <v>1</v>
      </c>
      <c r="F51" s="9">
        <f t="shared" si="2"/>
        <v>128</v>
      </c>
      <c r="G51" s="64">
        <f t="shared" si="3"/>
        <v>0.16653005997684192</v>
      </c>
      <c r="H51" s="13">
        <v>68</v>
      </c>
      <c r="I51" s="73">
        <v>60</v>
      </c>
      <c r="K51" s="68"/>
      <c r="L51" s="96"/>
      <c r="M51" s="96"/>
      <c r="N51" s="96"/>
    </row>
    <row r="52" spans="1:14" ht="14.1" customHeight="1" x14ac:dyDescent="0.2">
      <c r="A52" s="69" t="s">
        <v>44</v>
      </c>
      <c r="B52" s="9">
        <f t="shared" si="0"/>
        <v>20</v>
      </c>
      <c r="C52" s="64">
        <f t="shared" si="1"/>
        <v>2.6014906541448252E-2</v>
      </c>
      <c r="D52" s="46">
        <v>16</v>
      </c>
      <c r="E52" s="46">
        <v>4</v>
      </c>
      <c r="F52" s="9">
        <f t="shared" si="2"/>
        <v>252</v>
      </c>
      <c r="G52" s="64">
        <f t="shared" si="3"/>
        <v>0.3278560555794075</v>
      </c>
      <c r="H52" s="13">
        <v>127</v>
      </c>
      <c r="I52" s="73">
        <v>125</v>
      </c>
      <c r="L52" s="49"/>
      <c r="M52" s="49"/>
      <c r="N52" s="49"/>
    </row>
    <row r="53" spans="1:14" ht="14.1" customHeight="1" x14ac:dyDescent="0.2">
      <c r="A53" s="14"/>
      <c r="B53" s="65"/>
      <c r="C53" s="64"/>
      <c r="D53" s="45"/>
      <c r="E53" s="45"/>
      <c r="F53" s="9"/>
      <c r="G53" s="64"/>
      <c r="H53" s="46"/>
      <c r="I53" s="74"/>
      <c r="L53" s="49"/>
      <c r="M53" s="49"/>
      <c r="N53" s="49"/>
    </row>
    <row r="54" spans="1:14" s="68" customFormat="1" ht="14.1" customHeight="1" x14ac:dyDescent="0.2">
      <c r="A54" s="89" t="s">
        <v>43</v>
      </c>
      <c r="B54" s="9">
        <f t="shared" si="0"/>
        <v>793</v>
      </c>
      <c r="C54" s="10">
        <f t="shared" si="1"/>
        <v>1.0314910443684231</v>
      </c>
      <c r="D54" s="9">
        <f>SUM(D56:D57)</f>
        <v>408</v>
      </c>
      <c r="E54" s="9">
        <f>SUM(E56:E57)</f>
        <v>385</v>
      </c>
      <c r="F54" s="9">
        <f t="shared" si="2"/>
        <v>1241</v>
      </c>
      <c r="G54" s="10">
        <f t="shared" si="3"/>
        <v>1.6145609721192251</v>
      </c>
      <c r="H54" s="9">
        <f>SUM(H56:H57)</f>
        <v>643</v>
      </c>
      <c r="I54" s="72">
        <f>SUM(I56:I57)</f>
        <v>598</v>
      </c>
      <c r="J54" s="108"/>
      <c r="K54" s="58"/>
      <c r="L54" s="98"/>
      <c r="M54" s="98"/>
      <c r="N54" s="98"/>
    </row>
    <row r="55" spans="1:14" ht="14.1" customHeight="1" x14ac:dyDescent="0.2">
      <c r="A55" s="14"/>
      <c r="B55" s="65"/>
      <c r="C55" s="64"/>
      <c r="D55" s="45"/>
      <c r="E55" s="45"/>
      <c r="F55" s="9"/>
      <c r="G55" s="64"/>
      <c r="H55" s="46"/>
      <c r="I55" s="74"/>
      <c r="L55" s="49"/>
      <c r="M55" s="49"/>
      <c r="N55" s="49"/>
    </row>
    <row r="56" spans="1:14" ht="14.1" customHeight="1" x14ac:dyDescent="0.2">
      <c r="A56" s="89" t="s">
        <v>46</v>
      </c>
      <c r="B56" s="9">
        <f t="shared" si="0"/>
        <v>423</v>
      </c>
      <c r="C56" s="64">
        <f t="shared" si="1"/>
        <v>0.55021527335163045</v>
      </c>
      <c r="D56" s="46">
        <v>217</v>
      </c>
      <c r="E56" s="46">
        <v>206</v>
      </c>
      <c r="F56" s="9">
        <f t="shared" si="2"/>
        <v>772</v>
      </c>
      <c r="G56" s="64">
        <f t="shared" si="3"/>
        <v>1.0043844242353277</v>
      </c>
      <c r="H56" s="94">
        <v>394</v>
      </c>
      <c r="I56" s="103">
        <v>378</v>
      </c>
      <c r="K56" s="68"/>
      <c r="L56" s="96"/>
      <c r="M56" s="96"/>
      <c r="N56" s="96"/>
    </row>
    <row r="57" spans="1:14" ht="14.1" customHeight="1" x14ac:dyDescent="0.2">
      <c r="A57" s="89" t="s">
        <v>47</v>
      </c>
      <c r="B57" s="9">
        <f t="shared" si="0"/>
        <v>370</v>
      </c>
      <c r="C57" s="64">
        <f t="shared" si="1"/>
        <v>0.48127577101679264</v>
      </c>
      <c r="D57" s="46">
        <v>191</v>
      </c>
      <c r="E57" s="46">
        <v>179</v>
      </c>
      <c r="F57" s="9">
        <f t="shared" si="2"/>
        <v>469</v>
      </c>
      <c r="G57" s="64">
        <f t="shared" si="3"/>
        <v>0.6101765478838973</v>
      </c>
      <c r="H57" s="94">
        <v>249</v>
      </c>
      <c r="I57" s="103">
        <v>220</v>
      </c>
      <c r="L57" s="47"/>
      <c r="M57" s="47"/>
      <c r="N57" s="49"/>
    </row>
    <row r="58" spans="1:14" ht="15" customHeight="1" x14ac:dyDescent="0.2">
      <c r="A58" s="147" t="s">
        <v>106</v>
      </c>
      <c r="B58" s="147"/>
      <c r="C58" s="147"/>
      <c r="D58" s="147"/>
      <c r="E58" s="147"/>
      <c r="F58" s="147"/>
      <c r="G58" s="147"/>
      <c r="H58" s="147"/>
      <c r="I58" s="147"/>
    </row>
    <row r="59" spans="1:14" ht="15" customHeight="1" x14ac:dyDescent="0.2">
      <c r="A59" s="146" t="s">
        <v>107</v>
      </c>
      <c r="B59" s="146"/>
      <c r="C59" s="146"/>
      <c r="D59" s="146"/>
      <c r="E59" s="146"/>
      <c r="F59" s="146"/>
      <c r="G59" s="146"/>
      <c r="H59" s="146"/>
      <c r="I59" s="146"/>
    </row>
    <row r="60" spans="1:14" ht="11.1" customHeight="1" x14ac:dyDescent="0.2">
      <c r="A60" s="81"/>
      <c r="B60" s="88"/>
      <c r="C60" s="88"/>
      <c r="D60" s="88"/>
      <c r="E60" s="88"/>
      <c r="F60" s="81"/>
      <c r="G60" s="81"/>
      <c r="H60" s="81"/>
      <c r="I60" s="81"/>
      <c r="L60" s="49"/>
      <c r="M60" s="49"/>
      <c r="N60" s="49"/>
    </row>
    <row r="61" spans="1:14" ht="20.100000000000001" customHeight="1" x14ac:dyDescent="0.2">
      <c r="A61" s="135" t="s">
        <v>104</v>
      </c>
      <c r="B61" s="136" t="s">
        <v>0</v>
      </c>
      <c r="C61" s="137"/>
      <c r="D61" s="137"/>
      <c r="E61" s="137"/>
      <c r="F61" s="137"/>
      <c r="G61" s="137"/>
      <c r="H61" s="137"/>
      <c r="I61" s="137"/>
      <c r="L61" s="49"/>
      <c r="M61" s="49"/>
      <c r="N61" s="49"/>
    </row>
    <row r="62" spans="1:14" ht="20.100000000000001" customHeight="1" x14ac:dyDescent="0.2">
      <c r="A62" s="135"/>
      <c r="B62" s="136" t="s">
        <v>1</v>
      </c>
      <c r="C62" s="137"/>
      <c r="D62" s="137"/>
      <c r="E62" s="138"/>
      <c r="F62" s="139" t="s">
        <v>2</v>
      </c>
      <c r="G62" s="140"/>
      <c r="H62" s="140"/>
      <c r="I62" s="141"/>
      <c r="K62" s="68"/>
      <c r="L62" s="96"/>
      <c r="M62" s="96"/>
      <c r="N62" s="96"/>
    </row>
    <row r="63" spans="1:14" ht="20.100000000000001" customHeight="1" x14ac:dyDescent="0.2">
      <c r="A63" s="135"/>
      <c r="B63" s="142" t="s">
        <v>3</v>
      </c>
      <c r="C63" s="142"/>
      <c r="D63" s="142" t="s">
        <v>4</v>
      </c>
      <c r="E63" s="142" t="s">
        <v>5</v>
      </c>
      <c r="F63" s="142" t="s">
        <v>3</v>
      </c>
      <c r="G63" s="142"/>
      <c r="H63" s="142" t="s">
        <v>4</v>
      </c>
      <c r="I63" s="144" t="s">
        <v>5</v>
      </c>
      <c r="L63" s="49"/>
      <c r="M63" s="49"/>
      <c r="N63" s="49"/>
    </row>
    <row r="64" spans="1:14" ht="27.95" customHeight="1" x14ac:dyDescent="0.2">
      <c r="A64" s="135"/>
      <c r="B64" s="133" t="s">
        <v>6</v>
      </c>
      <c r="C64" s="134" t="s">
        <v>7</v>
      </c>
      <c r="D64" s="143"/>
      <c r="E64" s="143"/>
      <c r="F64" s="70" t="s">
        <v>6</v>
      </c>
      <c r="G64" s="134" t="s">
        <v>7</v>
      </c>
      <c r="H64" s="143"/>
      <c r="I64" s="145"/>
      <c r="L64" s="49"/>
      <c r="M64" s="49"/>
      <c r="N64" s="49"/>
    </row>
    <row r="65" spans="1:14" ht="11.1" customHeight="1" x14ac:dyDescent="0.2">
      <c r="A65" s="19"/>
      <c r="B65" s="23"/>
      <c r="C65" s="20"/>
      <c r="D65" s="41"/>
      <c r="E65" s="41"/>
      <c r="F65" s="22"/>
      <c r="G65" s="23"/>
      <c r="H65" s="21"/>
      <c r="I65" s="24"/>
      <c r="L65" s="49"/>
      <c r="M65" s="49"/>
      <c r="N65" s="49"/>
    </row>
    <row r="66" spans="1:14" s="68" customFormat="1" ht="13.5" customHeight="1" x14ac:dyDescent="0.2">
      <c r="A66" s="90" t="s">
        <v>48</v>
      </c>
      <c r="B66" s="9">
        <f>SUM(D66,E66)</f>
        <v>1877</v>
      </c>
      <c r="C66" s="10">
        <f>B66/$B$9*100</f>
        <v>2.4414989789149182</v>
      </c>
      <c r="D66" s="9">
        <f>SUM(D68:D74)</f>
        <v>952</v>
      </c>
      <c r="E66" s="9">
        <f>SUM(E68:E74)</f>
        <v>925</v>
      </c>
      <c r="F66" s="9">
        <f>SUM(H66,I66)</f>
        <v>1632</v>
      </c>
      <c r="G66" s="10">
        <f>F66/$F$9*100</f>
        <v>2.1232582647047344</v>
      </c>
      <c r="H66" s="9">
        <f>SUM(H68:H74)</f>
        <v>811</v>
      </c>
      <c r="I66" s="72">
        <f>SUM(I68:I74)</f>
        <v>821</v>
      </c>
      <c r="J66" s="108"/>
      <c r="K66" s="58"/>
      <c r="L66" s="98"/>
      <c r="M66" s="98"/>
      <c r="N66" s="98"/>
    </row>
    <row r="67" spans="1:14" ht="13.5" customHeight="1" x14ac:dyDescent="0.2">
      <c r="A67" s="25"/>
      <c r="B67" s="9"/>
      <c r="C67" s="64"/>
      <c r="D67" s="11"/>
      <c r="E67" s="11"/>
      <c r="F67" s="9"/>
      <c r="G67" s="64"/>
      <c r="H67" s="62"/>
      <c r="I67" s="82"/>
      <c r="L67" s="49"/>
      <c r="M67" s="49"/>
      <c r="N67" s="49"/>
    </row>
    <row r="68" spans="1:14" ht="13.5" customHeight="1" x14ac:dyDescent="0.2">
      <c r="A68" s="90" t="s">
        <v>49</v>
      </c>
      <c r="B68" s="112">
        <f t="shared" ref="B68:B116" si="4">SUM(D68,E68)</f>
        <v>1852</v>
      </c>
      <c r="C68" s="125">
        <f t="shared" ref="C68:C116" si="5">B68/$B$9*100</f>
        <v>2.408980345738108</v>
      </c>
      <c r="D68" s="114">
        <v>940</v>
      </c>
      <c r="E68" s="114">
        <v>912</v>
      </c>
      <c r="F68" s="112">
        <f t="shared" ref="F68:F103" si="6">SUM(H68,I68)</f>
        <v>859</v>
      </c>
      <c r="G68" s="125">
        <f t="shared" ref="G68:G116" si="7">F68/$F$9*100</f>
        <v>1.1175728243758376</v>
      </c>
      <c r="H68" s="114">
        <v>428</v>
      </c>
      <c r="I68" s="115">
        <v>431</v>
      </c>
      <c r="K68" s="68"/>
      <c r="L68" s="96"/>
      <c r="M68" s="96"/>
      <c r="N68" s="96"/>
    </row>
    <row r="69" spans="1:14" ht="13.5" customHeight="1" x14ac:dyDescent="0.2">
      <c r="A69" s="90" t="s">
        <v>50</v>
      </c>
      <c r="B69" s="112">
        <f t="shared" si="4"/>
        <v>0</v>
      </c>
      <c r="C69" s="125">
        <v>0</v>
      </c>
      <c r="D69" s="116">
        <v>0</v>
      </c>
      <c r="E69" s="116">
        <v>0</v>
      </c>
      <c r="F69" s="112">
        <f t="shared" si="6"/>
        <v>69</v>
      </c>
      <c r="G69" s="125">
        <f t="shared" si="7"/>
        <v>8.9770110456266344E-2</v>
      </c>
      <c r="H69" s="114">
        <v>40</v>
      </c>
      <c r="I69" s="115">
        <v>29</v>
      </c>
      <c r="L69" s="49"/>
      <c r="M69" s="49"/>
      <c r="N69" s="49"/>
    </row>
    <row r="70" spans="1:14" ht="13.5" customHeight="1" x14ac:dyDescent="0.2">
      <c r="A70" s="90" t="s">
        <v>51</v>
      </c>
      <c r="B70" s="112">
        <f t="shared" si="4"/>
        <v>0</v>
      </c>
      <c r="C70" s="125">
        <v>0</v>
      </c>
      <c r="D70" s="116">
        <v>0</v>
      </c>
      <c r="E70" s="116">
        <v>0</v>
      </c>
      <c r="F70" s="112">
        <f t="shared" si="6"/>
        <v>81</v>
      </c>
      <c r="G70" s="125">
        <f t="shared" si="7"/>
        <v>0.10538230357909528</v>
      </c>
      <c r="H70" s="114">
        <v>45</v>
      </c>
      <c r="I70" s="115">
        <v>36</v>
      </c>
      <c r="L70" s="49"/>
      <c r="M70" s="49"/>
      <c r="N70" s="49"/>
    </row>
    <row r="71" spans="1:14" ht="13.5" customHeight="1" x14ac:dyDescent="0.2">
      <c r="A71" s="106" t="s">
        <v>52</v>
      </c>
      <c r="B71" s="112">
        <f t="shared" si="4"/>
        <v>23</v>
      </c>
      <c r="C71" s="125">
        <f t="shared" si="5"/>
        <v>2.9917142522665488E-2</v>
      </c>
      <c r="D71" s="116">
        <v>12</v>
      </c>
      <c r="E71" s="116">
        <v>11</v>
      </c>
      <c r="F71" s="112">
        <f t="shared" si="6"/>
        <v>177</v>
      </c>
      <c r="G71" s="125">
        <f t="shared" si="7"/>
        <v>0.23027984856172667</v>
      </c>
      <c r="H71" s="114">
        <v>76</v>
      </c>
      <c r="I71" s="115">
        <v>101</v>
      </c>
      <c r="L71" s="49"/>
      <c r="M71" s="49"/>
      <c r="N71" s="49"/>
    </row>
    <row r="72" spans="1:14" ht="13.5" customHeight="1" x14ac:dyDescent="0.2">
      <c r="A72" s="106" t="s">
        <v>53</v>
      </c>
      <c r="B72" s="112">
        <f t="shared" si="4"/>
        <v>0</v>
      </c>
      <c r="C72" s="125">
        <v>0</v>
      </c>
      <c r="D72" s="116">
        <v>0</v>
      </c>
      <c r="E72" s="116">
        <v>0</v>
      </c>
      <c r="F72" s="112">
        <f t="shared" si="6"/>
        <v>135</v>
      </c>
      <c r="G72" s="125">
        <f t="shared" si="7"/>
        <v>0.17563717263182546</v>
      </c>
      <c r="H72" s="114">
        <v>63</v>
      </c>
      <c r="I72" s="115">
        <v>72</v>
      </c>
      <c r="L72" s="49"/>
      <c r="M72" s="49"/>
      <c r="N72" s="49"/>
    </row>
    <row r="73" spans="1:14" ht="13.5" customHeight="1" x14ac:dyDescent="0.2">
      <c r="A73" s="106" t="s">
        <v>54</v>
      </c>
      <c r="B73" s="112">
        <f t="shared" si="4"/>
        <v>1</v>
      </c>
      <c r="C73" s="125">
        <f t="shared" si="5"/>
        <v>1.3007453270724126E-3</v>
      </c>
      <c r="D73" s="117">
        <v>0</v>
      </c>
      <c r="E73" s="114">
        <v>1</v>
      </c>
      <c r="F73" s="112">
        <f t="shared" si="6"/>
        <v>167</v>
      </c>
      <c r="G73" s="125">
        <f t="shared" si="7"/>
        <v>0.21726968762603593</v>
      </c>
      <c r="H73" s="114">
        <v>78</v>
      </c>
      <c r="I73" s="115">
        <v>89</v>
      </c>
      <c r="L73" s="49"/>
      <c r="M73" s="49"/>
      <c r="N73" s="49"/>
    </row>
    <row r="74" spans="1:14" ht="13.5" customHeight="1" x14ac:dyDescent="0.2">
      <c r="A74" s="90" t="s">
        <v>55</v>
      </c>
      <c r="B74" s="112">
        <f t="shared" si="4"/>
        <v>1</v>
      </c>
      <c r="C74" s="125">
        <f t="shared" si="5"/>
        <v>1.3007453270724126E-3</v>
      </c>
      <c r="D74" s="117">
        <v>0</v>
      </c>
      <c r="E74" s="114">
        <v>1</v>
      </c>
      <c r="F74" s="112">
        <f t="shared" si="6"/>
        <v>144</v>
      </c>
      <c r="G74" s="125">
        <f t="shared" si="7"/>
        <v>0.18734631747394714</v>
      </c>
      <c r="H74" s="114">
        <v>81</v>
      </c>
      <c r="I74" s="115">
        <v>63</v>
      </c>
      <c r="K74" s="68"/>
      <c r="L74" s="96"/>
      <c r="M74" s="96"/>
      <c r="N74" s="96"/>
    </row>
    <row r="75" spans="1:14" ht="13.5" customHeight="1" x14ac:dyDescent="0.2">
      <c r="A75" s="1"/>
      <c r="B75" s="112"/>
      <c r="C75" s="113"/>
      <c r="D75" s="118"/>
      <c r="E75" s="118"/>
      <c r="F75" s="112"/>
      <c r="G75" s="125"/>
      <c r="H75" s="119"/>
      <c r="I75" s="120"/>
      <c r="L75" s="49"/>
      <c r="M75" s="49"/>
      <c r="N75" s="49"/>
    </row>
    <row r="76" spans="1:14" s="68" customFormat="1" ht="13.5" customHeight="1" x14ac:dyDescent="0.2">
      <c r="A76" s="90" t="s">
        <v>56</v>
      </c>
      <c r="B76" s="112">
        <f t="shared" si="4"/>
        <v>668</v>
      </c>
      <c r="C76" s="126">
        <f t="shared" si="5"/>
        <v>0.86889787848437161</v>
      </c>
      <c r="D76" s="112">
        <f>SUM(D78:D84)</f>
        <v>354</v>
      </c>
      <c r="E76" s="112">
        <f>SUM(E78:E84)</f>
        <v>314</v>
      </c>
      <c r="F76" s="112">
        <f t="shared" si="6"/>
        <v>1085</v>
      </c>
      <c r="G76" s="126">
        <f t="shared" si="7"/>
        <v>1.4116024615224492</v>
      </c>
      <c r="H76" s="112">
        <f>SUM(H78:H84)</f>
        <v>578</v>
      </c>
      <c r="I76" s="121">
        <f>SUM(I78:I84)</f>
        <v>507</v>
      </c>
      <c r="J76" s="108"/>
      <c r="K76" s="58"/>
      <c r="L76" s="98"/>
      <c r="M76" s="98"/>
      <c r="N76" s="98"/>
    </row>
    <row r="77" spans="1:14" ht="13.5" customHeight="1" x14ac:dyDescent="0.2">
      <c r="A77" s="25"/>
      <c r="B77" s="112"/>
      <c r="C77" s="112"/>
      <c r="D77" s="122"/>
      <c r="E77" s="122"/>
      <c r="F77" s="112"/>
      <c r="G77" s="125"/>
      <c r="H77" s="123"/>
      <c r="I77" s="124"/>
      <c r="L77" s="49"/>
      <c r="M77" s="49"/>
      <c r="N77" s="49"/>
    </row>
    <row r="78" spans="1:14" ht="13.5" customHeight="1" x14ac:dyDescent="0.2">
      <c r="A78" s="90" t="s">
        <v>57</v>
      </c>
      <c r="B78" s="112">
        <f>SUM(D78:E78)</f>
        <v>2</v>
      </c>
      <c r="C78" s="125">
        <f t="shared" si="5"/>
        <v>2.6014906541448253E-3</v>
      </c>
      <c r="D78" s="114">
        <v>2</v>
      </c>
      <c r="E78" s="116">
        <v>0</v>
      </c>
      <c r="F78" s="112">
        <f t="shared" si="6"/>
        <v>130</v>
      </c>
      <c r="G78" s="125">
        <f t="shared" si="7"/>
        <v>0.16913209216398009</v>
      </c>
      <c r="H78" s="114">
        <v>71</v>
      </c>
      <c r="I78" s="115">
        <v>59</v>
      </c>
      <c r="L78" s="49"/>
      <c r="M78" s="49"/>
      <c r="N78" s="49"/>
    </row>
    <row r="79" spans="1:14" ht="13.5" customHeight="1" x14ac:dyDescent="0.2">
      <c r="A79" s="90" t="s">
        <v>58</v>
      </c>
      <c r="B79" s="112">
        <f t="shared" ref="B79:B84" si="8">SUM(D79:E79)</f>
        <v>655</v>
      </c>
      <c r="C79" s="125">
        <f t="shared" si="5"/>
        <v>0.85198818923243014</v>
      </c>
      <c r="D79" s="114">
        <v>348</v>
      </c>
      <c r="E79" s="114">
        <v>307</v>
      </c>
      <c r="F79" s="112">
        <f t="shared" si="6"/>
        <v>322</v>
      </c>
      <c r="G79" s="125">
        <f t="shared" si="7"/>
        <v>0.41892718212924296</v>
      </c>
      <c r="H79" s="114">
        <v>167</v>
      </c>
      <c r="I79" s="115">
        <v>155</v>
      </c>
      <c r="L79" s="49"/>
      <c r="M79" s="49"/>
      <c r="N79" s="49"/>
    </row>
    <row r="80" spans="1:14" ht="13.5" customHeight="1" x14ac:dyDescent="0.2">
      <c r="A80" s="106" t="s">
        <v>59</v>
      </c>
      <c r="B80" s="112">
        <f t="shared" si="8"/>
        <v>2</v>
      </c>
      <c r="C80" s="125">
        <f t="shared" si="5"/>
        <v>2.6014906541448253E-3</v>
      </c>
      <c r="D80" s="114">
        <v>1</v>
      </c>
      <c r="E80" s="114">
        <v>1</v>
      </c>
      <c r="F80" s="112">
        <f t="shared" si="6"/>
        <v>364</v>
      </c>
      <c r="G80" s="125">
        <f t="shared" si="7"/>
        <v>0.4735698580591442</v>
      </c>
      <c r="H80" s="114">
        <v>188</v>
      </c>
      <c r="I80" s="115">
        <v>176</v>
      </c>
      <c r="L80" s="49"/>
      <c r="M80" s="49"/>
      <c r="N80" s="49"/>
    </row>
    <row r="81" spans="1:14" ht="13.5" customHeight="1" x14ac:dyDescent="0.2">
      <c r="A81" s="106" t="s">
        <v>60</v>
      </c>
      <c r="B81" s="112">
        <f t="shared" si="8"/>
        <v>4</v>
      </c>
      <c r="C81" s="125">
        <f t="shared" si="5"/>
        <v>5.2029813082896505E-3</v>
      </c>
      <c r="D81" s="114">
        <v>1</v>
      </c>
      <c r="E81" s="114">
        <v>3</v>
      </c>
      <c r="F81" s="112">
        <f t="shared" si="6"/>
        <v>103</v>
      </c>
      <c r="G81" s="125">
        <f t="shared" si="7"/>
        <v>0.13400465763761499</v>
      </c>
      <c r="H81" s="114">
        <v>55</v>
      </c>
      <c r="I81" s="115">
        <v>48</v>
      </c>
      <c r="L81" s="49"/>
      <c r="M81" s="49"/>
      <c r="N81" s="49"/>
    </row>
    <row r="82" spans="1:14" ht="13.5" customHeight="1" x14ac:dyDescent="0.2">
      <c r="A82" s="106" t="s">
        <v>61</v>
      </c>
      <c r="B82" s="112">
        <f t="shared" si="8"/>
        <v>5</v>
      </c>
      <c r="C82" s="125">
        <f t="shared" si="5"/>
        <v>6.5037266353620629E-3</v>
      </c>
      <c r="D82" s="114">
        <v>2</v>
      </c>
      <c r="E82" s="114">
        <v>3</v>
      </c>
      <c r="F82" s="112">
        <f t="shared" si="6"/>
        <v>58</v>
      </c>
      <c r="G82" s="125">
        <f t="shared" si="7"/>
        <v>7.5458933427006492E-2</v>
      </c>
      <c r="H82" s="114">
        <v>28</v>
      </c>
      <c r="I82" s="115">
        <v>30</v>
      </c>
      <c r="L82" s="49"/>
      <c r="M82" s="49"/>
      <c r="N82" s="49"/>
    </row>
    <row r="83" spans="1:14" ht="13.5" customHeight="1" x14ac:dyDescent="0.2">
      <c r="A83" s="106" t="s">
        <v>62</v>
      </c>
      <c r="B83" s="112">
        <f t="shared" si="8"/>
        <v>0</v>
      </c>
      <c r="C83" s="125">
        <v>0</v>
      </c>
      <c r="D83" s="116">
        <v>0</v>
      </c>
      <c r="E83" s="116">
        <v>0</v>
      </c>
      <c r="F83" s="112">
        <f t="shared" si="6"/>
        <v>21</v>
      </c>
      <c r="G83" s="125">
        <f t="shared" si="7"/>
        <v>2.7321337964950624E-2</v>
      </c>
      <c r="H83" s="114">
        <v>10</v>
      </c>
      <c r="I83" s="115">
        <v>11</v>
      </c>
      <c r="L83" s="49"/>
      <c r="M83" s="49"/>
      <c r="N83" s="49"/>
    </row>
    <row r="84" spans="1:14" ht="13.5" customHeight="1" x14ac:dyDescent="0.2">
      <c r="A84" s="106" t="s">
        <v>63</v>
      </c>
      <c r="B84" s="112">
        <f t="shared" si="8"/>
        <v>0</v>
      </c>
      <c r="C84" s="125">
        <v>0</v>
      </c>
      <c r="D84" s="116">
        <v>0</v>
      </c>
      <c r="E84" s="116">
        <v>0</v>
      </c>
      <c r="F84" s="112">
        <f t="shared" si="6"/>
        <v>87</v>
      </c>
      <c r="G84" s="125">
        <f t="shared" si="7"/>
        <v>0.11318840014050972</v>
      </c>
      <c r="H84" s="114">
        <v>59</v>
      </c>
      <c r="I84" s="115">
        <v>28</v>
      </c>
      <c r="L84" s="49"/>
      <c r="M84" s="49"/>
      <c r="N84" s="49"/>
    </row>
    <row r="85" spans="1:14" ht="13.5" customHeight="1" x14ac:dyDescent="0.2">
      <c r="A85" s="14"/>
      <c r="B85" s="9"/>
      <c r="C85" s="64"/>
      <c r="D85" s="45"/>
      <c r="E85" s="45"/>
      <c r="F85" s="9"/>
      <c r="G85" s="64"/>
      <c r="H85" s="50"/>
      <c r="I85" s="83"/>
      <c r="L85" s="49"/>
      <c r="M85" s="49"/>
      <c r="N85" s="49"/>
    </row>
    <row r="86" spans="1:14" s="68" customFormat="1" ht="13.5" customHeight="1" x14ac:dyDescent="0.2">
      <c r="A86" s="90" t="s">
        <v>64</v>
      </c>
      <c r="B86" s="9">
        <f t="shared" si="4"/>
        <v>32236</v>
      </c>
      <c r="C86" s="10">
        <f t="shared" si="5"/>
        <v>41.930826363506291</v>
      </c>
      <c r="D86" s="9">
        <f>SUM(D88:D93)</f>
        <v>16612</v>
      </c>
      <c r="E86" s="9">
        <f>SUM(E88:E93)</f>
        <v>15624</v>
      </c>
      <c r="F86" s="9">
        <f t="shared" si="6"/>
        <v>25734</v>
      </c>
      <c r="G86" s="10">
        <f t="shared" si="7"/>
        <v>33.480348151906639</v>
      </c>
      <c r="H86" s="9">
        <f>SUM(H88:H93)</f>
        <v>13305</v>
      </c>
      <c r="I86" s="72">
        <f>SUM(I88:I93)</f>
        <v>12429</v>
      </c>
      <c r="J86" s="108"/>
      <c r="L86" s="96"/>
      <c r="M86" s="96"/>
      <c r="N86" s="96"/>
    </row>
    <row r="87" spans="1:14" ht="13.5" customHeight="1" x14ac:dyDescent="0.2">
      <c r="A87" s="25"/>
      <c r="B87" s="9"/>
      <c r="C87" s="64"/>
      <c r="D87" s="11"/>
      <c r="E87" s="11"/>
      <c r="F87" s="9"/>
      <c r="G87" s="64"/>
      <c r="H87" s="16"/>
      <c r="I87" s="77"/>
      <c r="L87" s="49"/>
      <c r="M87" s="49"/>
      <c r="N87" s="49"/>
    </row>
    <row r="88" spans="1:14" ht="13.5" customHeight="1" x14ac:dyDescent="0.2">
      <c r="A88" s="90" t="s">
        <v>65</v>
      </c>
      <c r="B88" s="112">
        <f>SUM(D88:E88)</f>
        <v>1</v>
      </c>
      <c r="C88" s="125">
        <f t="shared" si="5"/>
        <v>1.3007453270724126E-3</v>
      </c>
      <c r="D88" s="116">
        <v>0</v>
      </c>
      <c r="E88" s="114">
        <v>1</v>
      </c>
      <c r="F88" s="9">
        <f t="shared" si="6"/>
        <v>20</v>
      </c>
      <c r="G88" s="64">
        <f t="shared" si="7"/>
        <v>2.6020321871381549E-2</v>
      </c>
      <c r="H88" s="13">
        <v>9</v>
      </c>
      <c r="I88" s="73">
        <v>11</v>
      </c>
      <c r="K88" s="68"/>
      <c r="L88" s="96"/>
      <c r="M88" s="96"/>
      <c r="N88" s="96"/>
    </row>
    <row r="89" spans="1:14" ht="13.5" customHeight="1" x14ac:dyDescent="0.2">
      <c r="A89" s="90" t="s">
        <v>66</v>
      </c>
      <c r="B89" s="112">
        <f t="shared" ref="B89:B93" si="9">SUM(D89:E89)</f>
        <v>1792</v>
      </c>
      <c r="C89" s="125">
        <f t="shared" si="5"/>
        <v>2.3309356261137633</v>
      </c>
      <c r="D89" s="114">
        <v>914</v>
      </c>
      <c r="E89" s="114">
        <v>878</v>
      </c>
      <c r="F89" s="9">
        <f t="shared" si="6"/>
        <v>1308</v>
      </c>
      <c r="G89" s="64">
        <f t="shared" si="7"/>
        <v>1.7017290503883533</v>
      </c>
      <c r="H89" s="13">
        <v>675</v>
      </c>
      <c r="I89" s="73">
        <v>633</v>
      </c>
      <c r="L89" s="49"/>
      <c r="M89" s="49"/>
      <c r="N89" s="49"/>
    </row>
    <row r="90" spans="1:14" ht="13.5" customHeight="1" x14ac:dyDescent="0.2">
      <c r="A90" s="106" t="s">
        <v>67</v>
      </c>
      <c r="B90" s="112">
        <f t="shared" si="9"/>
        <v>18</v>
      </c>
      <c r="C90" s="125">
        <f t="shared" si="5"/>
        <v>2.3413415887303425E-2</v>
      </c>
      <c r="D90" s="114">
        <v>13</v>
      </c>
      <c r="E90" s="114">
        <v>5</v>
      </c>
      <c r="F90" s="9">
        <f t="shared" si="6"/>
        <v>58</v>
      </c>
      <c r="G90" s="64">
        <f t="shared" si="7"/>
        <v>7.5458933427006492E-2</v>
      </c>
      <c r="H90" s="13">
        <v>37</v>
      </c>
      <c r="I90" s="73">
        <v>21</v>
      </c>
      <c r="L90" s="49"/>
      <c r="M90" s="49"/>
      <c r="N90" s="49"/>
    </row>
    <row r="91" spans="1:14" s="48" customFormat="1" ht="13.5" customHeight="1" x14ac:dyDescent="0.2">
      <c r="A91" s="106" t="s">
        <v>68</v>
      </c>
      <c r="B91" s="112">
        <f t="shared" si="9"/>
        <v>30306</v>
      </c>
      <c r="C91" s="125">
        <f t="shared" si="5"/>
        <v>39.420387882256534</v>
      </c>
      <c r="D91" s="114">
        <v>15624</v>
      </c>
      <c r="E91" s="114">
        <v>14682</v>
      </c>
      <c r="F91" s="9">
        <f t="shared" si="6"/>
        <v>18842</v>
      </c>
      <c r="G91" s="64">
        <f t="shared" si="7"/>
        <v>24.513745235028559</v>
      </c>
      <c r="H91" s="13">
        <v>9682</v>
      </c>
      <c r="I91" s="73">
        <v>9160</v>
      </c>
      <c r="J91" s="110"/>
      <c r="K91" s="68"/>
      <c r="L91" s="96"/>
      <c r="M91" s="96"/>
      <c r="N91" s="96"/>
    </row>
    <row r="92" spans="1:14" ht="13.5" customHeight="1" x14ac:dyDescent="0.2">
      <c r="A92" s="106" t="s">
        <v>70</v>
      </c>
      <c r="B92" s="112">
        <f t="shared" si="9"/>
        <v>119</v>
      </c>
      <c r="C92" s="125">
        <f t="shared" si="5"/>
        <v>0.15478869392161709</v>
      </c>
      <c r="D92" s="114">
        <v>61</v>
      </c>
      <c r="E92" s="114">
        <v>58</v>
      </c>
      <c r="F92" s="9">
        <f t="shared" si="6"/>
        <v>5497</v>
      </c>
      <c r="G92" s="64">
        <f t="shared" si="7"/>
        <v>7.1516854663492184</v>
      </c>
      <c r="H92" s="13">
        <v>2898</v>
      </c>
      <c r="I92" s="73">
        <v>2599</v>
      </c>
      <c r="L92" s="49"/>
      <c r="M92" s="49"/>
      <c r="N92" s="49"/>
    </row>
    <row r="93" spans="1:14" ht="13.5" customHeight="1" x14ac:dyDescent="0.2">
      <c r="A93" s="106" t="s">
        <v>71</v>
      </c>
      <c r="B93" s="112">
        <f t="shared" si="9"/>
        <v>0</v>
      </c>
      <c r="C93" s="125">
        <v>0</v>
      </c>
      <c r="D93" s="116">
        <v>0</v>
      </c>
      <c r="E93" s="116">
        <v>0</v>
      </c>
      <c r="F93" s="9">
        <f t="shared" si="6"/>
        <v>9</v>
      </c>
      <c r="G93" s="64">
        <f t="shared" si="7"/>
        <v>1.1709144842121696E-2</v>
      </c>
      <c r="H93" s="13">
        <v>4</v>
      </c>
      <c r="I93" s="73">
        <v>5</v>
      </c>
      <c r="L93" s="49"/>
      <c r="M93" s="49"/>
      <c r="N93" s="49"/>
    </row>
    <row r="94" spans="1:14" ht="13.5" customHeight="1" x14ac:dyDescent="0.2">
      <c r="A94" s="71"/>
      <c r="B94" s="9"/>
      <c r="C94" s="64"/>
      <c r="D94" s="94"/>
      <c r="E94" s="94"/>
      <c r="F94" s="9"/>
      <c r="G94" s="64"/>
      <c r="H94" s="46"/>
      <c r="I94" s="104"/>
      <c r="L94" s="49"/>
      <c r="M94" s="49"/>
      <c r="N94" s="49"/>
    </row>
    <row r="95" spans="1:14" s="68" customFormat="1" ht="13.5" customHeight="1" x14ac:dyDescent="0.2">
      <c r="A95" s="106" t="s">
        <v>72</v>
      </c>
      <c r="B95" s="9">
        <f t="shared" si="4"/>
        <v>5970</v>
      </c>
      <c r="C95" s="10">
        <f t="shared" si="5"/>
        <v>7.7654496026223025</v>
      </c>
      <c r="D95" s="9">
        <f>SUM(D97:D101)</f>
        <v>3226</v>
      </c>
      <c r="E95" s="9">
        <f>SUM(E97:E101)</f>
        <v>2744</v>
      </c>
      <c r="F95" s="9">
        <f t="shared" si="6"/>
        <v>11122</v>
      </c>
      <c r="G95" s="10">
        <f t="shared" si="7"/>
        <v>14.46990099267528</v>
      </c>
      <c r="H95" s="105">
        <f>SUM(H97:H101)</f>
        <v>5842</v>
      </c>
      <c r="I95" s="105">
        <f>SUM(I97:I101)</f>
        <v>5280</v>
      </c>
      <c r="J95" s="108"/>
      <c r="K95" s="58"/>
      <c r="L95" s="98"/>
      <c r="M95" s="98"/>
      <c r="N95" s="98"/>
    </row>
    <row r="96" spans="1:14" ht="13.5" customHeight="1" x14ac:dyDescent="0.2">
      <c r="A96" s="1"/>
      <c r="B96" s="9"/>
      <c r="C96" s="64"/>
      <c r="D96" s="11"/>
      <c r="E96" s="11"/>
      <c r="F96" s="9"/>
      <c r="G96" s="64"/>
      <c r="H96" s="104"/>
      <c r="I96" s="104"/>
      <c r="L96" s="49"/>
      <c r="M96" s="49"/>
      <c r="N96" s="49"/>
    </row>
    <row r="97" spans="1:14" ht="13.5" customHeight="1" x14ac:dyDescent="0.2">
      <c r="A97" s="90" t="s">
        <v>73</v>
      </c>
      <c r="B97" s="9">
        <f t="shared" si="4"/>
        <v>89</v>
      </c>
      <c r="C97" s="64">
        <f t="shared" si="5"/>
        <v>0.11576633410944472</v>
      </c>
      <c r="D97" s="46">
        <v>31</v>
      </c>
      <c r="E97" s="46">
        <v>58</v>
      </c>
      <c r="F97" s="9">
        <f t="shared" si="6"/>
        <v>5169</v>
      </c>
      <c r="G97" s="64">
        <f t="shared" si="7"/>
        <v>6.7249521876585616</v>
      </c>
      <c r="H97" s="101">
        <v>2680</v>
      </c>
      <c r="I97" s="73">
        <v>2489</v>
      </c>
      <c r="L97" s="49"/>
      <c r="M97" s="49"/>
      <c r="N97" s="49"/>
    </row>
    <row r="98" spans="1:14" ht="13.5" customHeight="1" x14ac:dyDescent="0.2">
      <c r="A98" s="90" t="s">
        <v>74</v>
      </c>
      <c r="B98" s="9">
        <f t="shared" si="4"/>
        <v>64</v>
      </c>
      <c r="C98" s="64">
        <f t="shared" si="5"/>
        <v>8.3247700932634408E-2</v>
      </c>
      <c r="D98" s="46">
        <v>38</v>
      </c>
      <c r="E98" s="46">
        <v>26</v>
      </c>
      <c r="F98" s="9">
        <f t="shared" si="6"/>
        <v>733</v>
      </c>
      <c r="G98" s="64">
        <f t="shared" si="7"/>
        <v>0.95364479658613366</v>
      </c>
      <c r="H98" s="101">
        <v>403</v>
      </c>
      <c r="I98" s="73">
        <v>330</v>
      </c>
      <c r="L98" s="49"/>
      <c r="M98" s="49"/>
      <c r="N98" s="49"/>
    </row>
    <row r="99" spans="1:14" ht="13.5" customHeight="1" x14ac:dyDescent="0.2">
      <c r="A99" s="90" t="s">
        <v>75</v>
      </c>
      <c r="B99" s="9">
        <f t="shared" si="4"/>
        <v>5</v>
      </c>
      <c r="C99" s="64">
        <f t="shared" si="5"/>
        <v>6.5037266353620629E-3</v>
      </c>
      <c r="D99" s="46">
        <v>1</v>
      </c>
      <c r="E99" s="46">
        <v>4</v>
      </c>
      <c r="F99" s="9">
        <f t="shared" si="6"/>
        <v>478</v>
      </c>
      <c r="G99" s="64">
        <f t="shared" si="7"/>
        <v>0.62188569272601901</v>
      </c>
      <c r="H99" s="101">
        <v>221</v>
      </c>
      <c r="I99" s="73">
        <v>257</v>
      </c>
      <c r="L99" s="49"/>
      <c r="M99" s="49"/>
      <c r="N99" s="49"/>
    </row>
    <row r="100" spans="1:14" ht="13.5" customHeight="1" x14ac:dyDescent="0.2">
      <c r="A100" s="90" t="s">
        <v>76</v>
      </c>
      <c r="B100" s="9">
        <f t="shared" si="4"/>
        <v>5798</v>
      </c>
      <c r="C100" s="64">
        <f t="shared" si="5"/>
        <v>7.5417214063658475</v>
      </c>
      <c r="D100" s="46">
        <v>3152</v>
      </c>
      <c r="E100" s="46">
        <v>2646</v>
      </c>
      <c r="F100" s="9">
        <f t="shared" si="6"/>
        <v>4460</v>
      </c>
      <c r="G100" s="64">
        <f t="shared" si="7"/>
        <v>5.8025317773180856</v>
      </c>
      <c r="H100" s="101">
        <v>2401</v>
      </c>
      <c r="I100" s="73">
        <v>2059</v>
      </c>
      <c r="L100" s="49"/>
      <c r="M100" s="49"/>
      <c r="N100" s="49"/>
    </row>
    <row r="101" spans="1:14" ht="13.5" customHeight="1" x14ac:dyDescent="0.2">
      <c r="A101" s="90" t="s">
        <v>90</v>
      </c>
      <c r="B101" s="9">
        <f t="shared" si="4"/>
        <v>14</v>
      </c>
      <c r="C101" s="64">
        <f t="shared" si="5"/>
        <v>1.8210434579013775E-2</v>
      </c>
      <c r="D101" s="46">
        <v>4</v>
      </c>
      <c r="E101" s="46">
        <v>10</v>
      </c>
      <c r="F101" s="9">
        <f t="shared" si="6"/>
        <v>282</v>
      </c>
      <c r="G101" s="64">
        <f t="shared" si="7"/>
        <v>0.36688653838647983</v>
      </c>
      <c r="H101" s="101">
        <v>137</v>
      </c>
      <c r="I101" s="73">
        <v>145</v>
      </c>
      <c r="K101" s="68"/>
      <c r="L101" s="96"/>
      <c r="M101" s="96"/>
      <c r="N101" s="96"/>
    </row>
    <row r="102" spans="1:14" ht="13.5" customHeight="1" x14ac:dyDescent="0.2">
      <c r="A102" s="1"/>
      <c r="B102" s="9"/>
      <c r="C102" s="64"/>
      <c r="D102" s="45"/>
      <c r="E102" s="45"/>
      <c r="F102" s="9"/>
      <c r="G102" s="64"/>
      <c r="H102" s="104"/>
      <c r="I102" s="104"/>
    </row>
    <row r="103" spans="1:14" s="68" customFormat="1" ht="13.5" customHeight="1" x14ac:dyDescent="0.2">
      <c r="A103" s="89" t="s">
        <v>91</v>
      </c>
      <c r="B103" s="9">
        <f t="shared" si="4"/>
        <v>4907</v>
      </c>
      <c r="C103" s="10">
        <f t="shared" si="5"/>
        <v>6.3827573199443277</v>
      </c>
      <c r="D103" s="9">
        <f>SUM(D105:D116)</f>
        <v>2459</v>
      </c>
      <c r="E103" s="9">
        <f>SUM(E105:E116)</f>
        <v>2448</v>
      </c>
      <c r="F103" s="9">
        <f t="shared" si="6"/>
        <v>4258</v>
      </c>
      <c r="G103" s="10">
        <f t="shared" si="7"/>
        <v>5.539726526417132</v>
      </c>
      <c r="H103" s="9">
        <f>SUM(H105:H116)</f>
        <v>2158</v>
      </c>
      <c r="I103" s="72">
        <f>SUM(I105:I116)</f>
        <v>2100</v>
      </c>
      <c r="J103" s="108"/>
    </row>
    <row r="104" spans="1:14" ht="13.5" customHeight="1" x14ac:dyDescent="0.2">
      <c r="A104" s="1"/>
      <c r="B104" s="9"/>
      <c r="C104" s="64"/>
      <c r="D104" s="11"/>
      <c r="E104" s="11"/>
      <c r="F104" s="9"/>
      <c r="G104" s="64"/>
      <c r="H104" s="16"/>
      <c r="I104" s="77"/>
    </row>
    <row r="105" spans="1:14" ht="13.5" customHeight="1" x14ac:dyDescent="0.2">
      <c r="A105" s="90" t="s">
        <v>92</v>
      </c>
      <c r="B105" s="112">
        <f t="shared" si="4"/>
        <v>3713</v>
      </c>
      <c r="C105" s="125">
        <f t="shared" si="5"/>
        <v>4.8296673994198676</v>
      </c>
      <c r="D105" s="119">
        <v>1850</v>
      </c>
      <c r="E105" s="119">
        <v>1863</v>
      </c>
      <c r="F105" s="9">
        <v>307</v>
      </c>
      <c r="G105" s="64">
        <f t="shared" si="7"/>
        <v>0.39941194072570674</v>
      </c>
      <c r="H105" s="94">
        <v>156</v>
      </c>
      <c r="I105" s="103">
        <v>151</v>
      </c>
    </row>
    <row r="106" spans="1:14" ht="13.5" customHeight="1" x14ac:dyDescent="0.2">
      <c r="A106" s="90" t="s">
        <v>93</v>
      </c>
      <c r="B106" s="112">
        <f t="shared" si="4"/>
        <v>12</v>
      </c>
      <c r="C106" s="125">
        <f t="shared" si="5"/>
        <v>1.5608943924868949E-2</v>
      </c>
      <c r="D106" s="127">
        <v>3</v>
      </c>
      <c r="E106" s="127">
        <v>9</v>
      </c>
      <c r="F106" s="9">
        <v>164</v>
      </c>
      <c r="G106" s="64">
        <f t="shared" si="7"/>
        <v>0.21336663934532871</v>
      </c>
      <c r="H106" s="94">
        <v>76</v>
      </c>
      <c r="I106" s="103">
        <v>88</v>
      </c>
    </row>
    <row r="107" spans="1:14" ht="13.5" customHeight="1" x14ac:dyDescent="0.2">
      <c r="A107" s="90" t="s">
        <v>94</v>
      </c>
      <c r="B107" s="112">
        <f t="shared" si="4"/>
        <v>90</v>
      </c>
      <c r="C107" s="125">
        <f t="shared" si="5"/>
        <v>0.11706707943651712</v>
      </c>
      <c r="D107" s="119">
        <v>45</v>
      </c>
      <c r="E107" s="119">
        <v>45</v>
      </c>
      <c r="F107" s="9">
        <v>301</v>
      </c>
      <c r="G107" s="64">
        <f t="shared" si="7"/>
        <v>0.39160584416429228</v>
      </c>
      <c r="H107" s="94">
        <v>158</v>
      </c>
      <c r="I107" s="103">
        <v>143</v>
      </c>
    </row>
    <row r="108" spans="1:14" ht="13.5" customHeight="1" x14ac:dyDescent="0.2">
      <c r="A108" s="90" t="s">
        <v>95</v>
      </c>
      <c r="B108" s="112">
        <f t="shared" si="4"/>
        <v>3</v>
      </c>
      <c r="C108" s="125">
        <f t="shared" si="5"/>
        <v>3.9022359812172372E-3</v>
      </c>
      <c r="D108" s="119">
        <v>3</v>
      </c>
      <c r="E108" s="128">
        <v>0</v>
      </c>
      <c r="F108" s="9">
        <v>191</v>
      </c>
      <c r="G108" s="64">
        <f t="shared" si="7"/>
        <v>0.24849407387169381</v>
      </c>
      <c r="H108" s="94">
        <v>49</v>
      </c>
      <c r="I108" s="103">
        <v>53</v>
      </c>
    </row>
    <row r="109" spans="1:14" ht="13.5" customHeight="1" x14ac:dyDescent="0.2">
      <c r="A109" s="106" t="s">
        <v>96</v>
      </c>
      <c r="B109" s="112">
        <f t="shared" si="4"/>
        <v>32</v>
      </c>
      <c r="C109" s="125">
        <f t="shared" si="5"/>
        <v>4.1623850466317204E-2</v>
      </c>
      <c r="D109" s="119">
        <v>17</v>
      </c>
      <c r="E109" s="119">
        <v>15</v>
      </c>
      <c r="F109" s="9">
        <v>326</v>
      </c>
      <c r="G109" s="64">
        <f t="shared" si="7"/>
        <v>0.42413124650351924</v>
      </c>
      <c r="H109" s="94">
        <v>96</v>
      </c>
      <c r="I109" s="103">
        <v>95</v>
      </c>
    </row>
    <row r="110" spans="1:14" ht="13.5" customHeight="1" x14ac:dyDescent="0.2">
      <c r="A110" s="69" t="s">
        <v>100</v>
      </c>
      <c r="B110" s="112">
        <f t="shared" si="4"/>
        <v>0</v>
      </c>
      <c r="C110" s="125">
        <v>0</v>
      </c>
      <c r="D110" s="128">
        <v>0</v>
      </c>
      <c r="E110" s="128">
        <v>0</v>
      </c>
      <c r="F110" s="9">
        <v>102</v>
      </c>
      <c r="G110" s="64">
        <f t="shared" si="7"/>
        <v>0.1327036415440459</v>
      </c>
      <c r="H110" s="94">
        <v>171</v>
      </c>
      <c r="I110" s="103">
        <v>155</v>
      </c>
    </row>
    <row r="111" spans="1:14" ht="13.5" customHeight="1" x14ac:dyDescent="0.2">
      <c r="A111" s="69" t="s">
        <v>101</v>
      </c>
      <c r="B111" s="112">
        <f t="shared" si="4"/>
        <v>1</v>
      </c>
      <c r="C111" s="125">
        <f t="shared" si="5"/>
        <v>1.3007453270724126E-3</v>
      </c>
      <c r="D111" s="129">
        <v>0</v>
      </c>
      <c r="E111" s="119">
        <v>1</v>
      </c>
      <c r="F111" s="9">
        <v>51</v>
      </c>
      <c r="G111" s="64">
        <f t="shared" si="7"/>
        <v>6.6351820772022951E-2</v>
      </c>
      <c r="H111" s="94">
        <v>16</v>
      </c>
      <c r="I111" s="103">
        <v>35</v>
      </c>
    </row>
    <row r="112" spans="1:14" ht="13.5" customHeight="1" x14ac:dyDescent="0.2">
      <c r="A112" s="106" t="s">
        <v>102</v>
      </c>
      <c r="B112" s="112">
        <f t="shared" si="4"/>
        <v>6</v>
      </c>
      <c r="C112" s="125">
        <f t="shared" si="5"/>
        <v>7.8044719624344745E-3</v>
      </c>
      <c r="D112" s="129">
        <v>0</v>
      </c>
      <c r="E112" s="119">
        <v>6</v>
      </c>
      <c r="F112" s="9">
        <v>170</v>
      </c>
      <c r="G112" s="64">
        <f t="shared" si="7"/>
        <v>0.22117273590674316</v>
      </c>
      <c r="H112" s="94">
        <v>84</v>
      </c>
      <c r="I112" s="103">
        <v>86</v>
      </c>
    </row>
    <row r="113" spans="1:10" ht="13.5" customHeight="1" x14ac:dyDescent="0.2">
      <c r="A113" s="90" t="s">
        <v>103</v>
      </c>
      <c r="B113" s="112">
        <f t="shared" si="4"/>
        <v>167</v>
      </c>
      <c r="C113" s="125">
        <f t="shared" si="5"/>
        <v>0.2172244696210929</v>
      </c>
      <c r="D113" s="119">
        <v>87</v>
      </c>
      <c r="E113" s="119">
        <v>80</v>
      </c>
      <c r="F113" s="9">
        <v>387</v>
      </c>
      <c r="G113" s="64">
        <f t="shared" si="7"/>
        <v>0.50349322821123299</v>
      </c>
      <c r="H113" s="94">
        <v>188</v>
      </c>
      <c r="I113" s="103">
        <v>199</v>
      </c>
    </row>
    <row r="114" spans="1:10" ht="13.5" customHeight="1" x14ac:dyDescent="0.2">
      <c r="A114" s="90" t="s">
        <v>69</v>
      </c>
      <c r="B114" s="112">
        <f t="shared" si="4"/>
        <v>227</v>
      </c>
      <c r="C114" s="125">
        <f t="shared" si="5"/>
        <v>0.29526918924543766</v>
      </c>
      <c r="D114" s="119">
        <v>124</v>
      </c>
      <c r="E114" s="119">
        <v>103</v>
      </c>
      <c r="F114" s="9">
        <v>1769</v>
      </c>
      <c r="G114" s="64">
        <f t="shared" si="7"/>
        <v>2.301497469523698</v>
      </c>
      <c r="H114" s="94">
        <v>914</v>
      </c>
      <c r="I114" s="103">
        <v>855</v>
      </c>
    </row>
    <row r="115" spans="1:10" ht="13.5" customHeight="1" x14ac:dyDescent="0.2">
      <c r="A115" s="90" t="s">
        <v>99</v>
      </c>
      <c r="B115" s="112">
        <f t="shared" si="4"/>
        <v>654</v>
      </c>
      <c r="C115" s="125">
        <f t="shared" si="5"/>
        <v>0.85068744390535778</v>
      </c>
      <c r="D115" s="119">
        <v>328</v>
      </c>
      <c r="E115" s="119">
        <v>326</v>
      </c>
      <c r="F115" s="9">
        <v>427</v>
      </c>
      <c r="G115" s="64">
        <f t="shared" si="7"/>
        <v>0.55553387195399606</v>
      </c>
      <c r="H115" s="94">
        <v>216</v>
      </c>
      <c r="I115" s="103">
        <v>211</v>
      </c>
    </row>
    <row r="116" spans="1:10" ht="13.5" customHeight="1" x14ac:dyDescent="0.2">
      <c r="A116" s="90" t="s">
        <v>98</v>
      </c>
      <c r="B116" s="112">
        <f t="shared" si="4"/>
        <v>2</v>
      </c>
      <c r="C116" s="125">
        <f t="shared" si="5"/>
        <v>2.6014906541448253E-3</v>
      </c>
      <c r="D116" s="119">
        <v>2</v>
      </c>
      <c r="E116" s="129">
        <v>0</v>
      </c>
      <c r="F116" s="9">
        <v>63</v>
      </c>
      <c r="G116" s="64">
        <f t="shared" si="7"/>
        <v>8.1964013894851875E-2</v>
      </c>
      <c r="H116" s="94">
        <v>34</v>
      </c>
      <c r="I116" s="103">
        <v>29</v>
      </c>
    </row>
    <row r="117" spans="1:10" ht="15" customHeight="1" x14ac:dyDescent="0.2">
      <c r="A117" s="147" t="s">
        <v>106</v>
      </c>
      <c r="B117" s="147"/>
      <c r="C117" s="147"/>
      <c r="D117" s="147"/>
      <c r="E117" s="147"/>
      <c r="F117" s="147"/>
      <c r="G117" s="147"/>
      <c r="H117" s="147"/>
      <c r="I117" s="147"/>
    </row>
    <row r="118" spans="1:10" ht="15" customHeight="1" x14ac:dyDescent="0.2">
      <c r="A118" s="146" t="s">
        <v>107</v>
      </c>
      <c r="B118" s="146"/>
      <c r="C118" s="146"/>
      <c r="D118" s="146"/>
      <c r="E118" s="146"/>
      <c r="F118" s="146"/>
      <c r="G118" s="146"/>
      <c r="H118" s="146"/>
      <c r="I118" s="146"/>
    </row>
    <row r="119" spans="1:10" x14ac:dyDescent="0.2">
      <c r="A119" s="81"/>
      <c r="B119" s="88"/>
      <c r="C119" s="88"/>
      <c r="D119" s="88"/>
      <c r="E119" s="88"/>
      <c r="F119" s="81"/>
      <c r="G119" s="81"/>
      <c r="H119" s="81"/>
      <c r="I119" s="81"/>
    </row>
    <row r="120" spans="1:10" ht="20.100000000000001" customHeight="1" x14ac:dyDescent="0.2">
      <c r="A120" s="135" t="s">
        <v>104</v>
      </c>
      <c r="B120" s="136" t="s">
        <v>0</v>
      </c>
      <c r="C120" s="137"/>
      <c r="D120" s="137"/>
      <c r="E120" s="137"/>
      <c r="F120" s="137"/>
      <c r="G120" s="137"/>
      <c r="H120" s="137"/>
      <c r="I120" s="137"/>
    </row>
    <row r="121" spans="1:10" ht="20.100000000000001" customHeight="1" x14ac:dyDescent="0.2">
      <c r="A121" s="135"/>
      <c r="B121" s="136" t="s">
        <v>1</v>
      </c>
      <c r="C121" s="137"/>
      <c r="D121" s="137"/>
      <c r="E121" s="138"/>
      <c r="F121" s="139" t="s">
        <v>2</v>
      </c>
      <c r="G121" s="140"/>
      <c r="H121" s="140"/>
      <c r="I121" s="141"/>
    </row>
    <row r="122" spans="1:10" ht="20.100000000000001" customHeight="1" x14ac:dyDescent="0.2">
      <c r="A122" s="135"/>
      <c r="B122" s="142" t="s">
        <v>3</v>
      </c>
      <c r="C122" s="142"/>
      <c r="D122" s="142" t="s">
        <v>4</v>
      </c>
      <c r="E122" s="142" t="s">
        <v>5</v>
      </c>
      <c r="F122" s="142" t="s">
        <v>3</v>
      </c>
      <c r="G122" s="142"/>
      <c r="H122" s="142" t="s">
        <v>4</v>
      </c>
      <c r="I122" s="144" t="s">
        <v>5</v>
      </c>
    </row>
    <row r="123" spans="1:10" ht="27.95" customHeight="1" x14ac:dyDescent="0.2">
      <c r="A123" s="135"/>
      <c r="B123" s="133" t="s">
        <v>6</v>
      </c>
      <c r="C123" s="134" t="s">
        <v>7</v>
      </c>
      <c r="D123" s="143"/>
      <c r="E123" s="143"/>
      <c r="F123" s="70" t="s">
        <v>6</v>
      </c>
      <c r="G123" s="134" t="s">
        <v>7</v>
      </c>
      <c r="H123" s="143"/>
      <c r="I123" s="145"/>
    </row>
    <row r="124" spans="1:10" x14ac:dyDescent="0.2">
      <c r="A124" s="1"/>
      <c r="B124" s="42"/>
      <c r="C124" s="26"/>
      <c r="D124" s="42"/>
      <c r="E124" s="43"/>
      <c r="F124" s="27"/>
      <c r="G124" s="28"/>
      <c r="H124" s="27"/>
      <c r="I124" s="84"/>
    </row>
    <row r="125" spans="1:10" s="68" customFormat="1" ht="14.45" customHeight="1" x14ac:dyDescent="0.2">
      <c r="A125" s="90" t="s">
        <v>97</v>
      </c>
      <c r="B125" s="9">
        <f>SUM(D125,E125)</f>
        <v>703</v>
      </c>
      <c r="C125" s="10">
        <f>+B125/$B$9*100</f>
        <v>0.91442396493190603</v>
      </c>
      <c r="D125" s="111">
        <v>354</v>
      </c>
      <c r="E125" s="102">
        <v>349</v>
      </c>
      <c r="F125" s="9">
        <f>SUM(H125,I125)</f>
        <v>759</v>
      </c>
      <c r="G125" s="10">
        <f>F125/$F$9*100</f>
        <v>0.98747121501892976</v>
      </c>
      <c r="H125" s="93">
        <v>381</v>
      </c>
      <c r="I125" s="103">
        <v>378</v>
      </c>
      <c r="J125" s="108"/>
    </row>
    <row r="126" spans="1:10" ht="14.45" customHeight="1" x14ac:dyDescent="0.2">
      <c r="A126" s="1"/>
      <c r="B126" s="11"/>
      <c r="C126" s="12"/>
      <c r="D126" s="9"/>
      <c r="E126" s="9"/>
      <c r="F126" s="11"/>
      <c r="G126" s="12"/>
      <c r="H126" s="9"/>
      <c r="I126" s="72"/>
    </row>
    <row r="127" spans="1:10" s="68" customFormat="1" ht="14.45" customHeight="1" x14ac:dyDescent="0.2">
      <c r="A127" s="91" t="s">
        <v>89</v>
      </c>
      <c r="B127" s="9">
        <f t="shared" ref="B127:B142" si="10">SUM(D127,E127)</f>
        <v>82</v>
      </c>
      <c r="C127" s="10">
        <f t="shared" ref="C127:C142" si="11">+B127/$B$9*100</f>
        <v>0.10666111681993784</v>
      </c>
      <c r="D127" s="9">
        <f>SUM(D129:D130)</f>
        <v>40</v>
      </c>
      <c r="E127" s="9">
        <f>SUM(E129:E130)</f>
        <v>42</v>
      </c>
      <c r="F127" s="9">
        <f t="shared" ref="F127:F142" si="12">SUM(H127,I127)</f>
        <v>268</v>
      </c>
      <c r="G127" s="10">
        <f t="shared" ref="G127:G142" si="13">F127/$F$9*100</f>
        <v>0.34867231307651275</v>
      </c>
      <c r="H127" s="9">
        <f>SUM(H129:H130)</f>
        <v>141</v>
      </c>
      <c r="I127" s="72">
        <f>SUM(I129:I130)</f>
        <v>127</v>
      </c>
      <c r="J127" s="108"/>
    </row>
    <row r="128" spans="1:10" ht="14.45" customHeight="1" x14ac:dyDescent="0.2">
      <c r="A128" s="29"/>
      <c r="B128" s="11"/>
      <c r="C128" s="12"/>
      <c r="D128" s="11"/>
      <c r="E128" s="11"/>
      <c r="F128" s="11"/>
      <c r="G128" s="12"/>
      <c r="H128" s="16"/>
      <c r="I128" s="76"/>
    </row>
    <row r="129" spans="1:19" ht="14.45" customHeight="1" x14ac:dyDescent="0.2">
      <c r="A129" s="107" t="s">
        <v>88</v>
      </c>
      <c r="B129" s="9">
        <f t="shared" si="10"/>
        <v>62</v>
      </c>
      <c r="C129" s="12">
        <f t="shared" si="11"/>
        <v>8.0646210278489575E-2</v>
      </c>
      <c r="D129" s="46">
        <v>29</v>
      </c>
      <c r="E129" s="46">
        <v>33</v>
      </c>
      <c r="F129" s="9">
        <f t="shared" si="12"/>
        <v>207</v>
      </c>
      <c r="G129" s="12">
        <f t="shared" si="13"/>
        <v>0.26931033136879901</v>
      </c>
      <c r="H129" s="94">
        <v>108</v>
      </c>
      <c r="I129" s="103">
        <v>99</v>
      </c>
    </row>
    <row r="130" spans="1:19" ht="14.45" customHeight="1" x14ac:dyDescent="0.2">
      <c r="A130" s="107" t="s">
        <v>87</v>
      </c>
      <c r="B130" s="9">
        <f t="shared" si="10"/>
        <v>20</v>
      </c>
      <c r="C130" s="12">
        <f t="shared" si="11"/>
        <v>2.6014906541448252E-2</v>
      </c>
      <c r="D130" s="46">
        <v>11</v>
      </c>
      <c r="E130" s="46">
        <v>9</v>
      </c>
      <c r="F130" s="9">
        <f t="shared" si="12"/>
        <v>61</v>
      </c>
      <c r="G130" s="12">
        <f t="shared" si="13"/>
        <v>7.9361981707713719E-2</v>
      </c>
      <c r="H130" s="94">
        <v>33</v>
      </c>
      <c r="I130" s="103">
        <v>28</v>
      </c>
    </row>
    <row r="131" spans="1:19" ht="14.45" customHeight="1" x14ac:dyDescent="0.2">
      <c r="A131" s="31"/>
      <c r="B131" s="11"/>
      <c r="C131" s="12"/>
      <c r="D131" s="51"/>
      <c r="E131" s="51"/>
      <c r="F131" s="11"/>
      <c r="G131" s="12"/>
      <c r="H131" s="63"/>
      <c r="I131" s="83"/>
    </row>
    <row r="132" spans="1:19" s="68" customFormat="1" ht="14.45" customHeight="1" x14ac:dyDescent="0.2">
      <c r="A132" s="92" t="s">
        <v>86</v>
      </c>
      <c r="B132" s="9">
        <f t="shared" si="10"/>
        <v>4033</v>
      </c>
      <c r="C132" s="10">
        <f t="shared" si="11"/>
        <v>5.24590590408304</v>
      </c>
      <c r="D132" s="9">
        <f>SUM(D134:D142)</f>
        <v>2064</v>
      </c>
      <c r="E132" s="9">
        <f>SUM(E134:E142)</f>
        <v>1969</v>
      </c>
      <c r="F132" s="9">
        <f t="shared" si="12"/>
        <v>7946</v>
      </c>
      <c r="G132" s="10">
        <f t="shared" si="13"/>
        <v>10.33787387949989</v>
      </c>
      <c r="H132" s="9">
        <f>SUM(H134:H142)</f>
        <v>4092</v>
      </c>
      <c r="I132" s="72">
        <f>SUM(I134:I142)</f>
        <v>3854</v>
      </c>
      <c r="J132" s="108"/>
    </row>
    <row r="133" spans="1:19" ht="14.45" customHeight="1" x14ac:dyDescent="0.2">
      <c r="A133" s="30"/>
      <c r="B133" s="11"/>
      <c r="C133" s="12"/>
      <c r="D133" s="11"/>
      <c r="E133" s="11"/>
      <c r="F133" s="11"/>
      <c r="G133" s="12"/>
      <c r="H133" s="16"/>
      <c r="I133" s="76"/>
    </row>
    <row r="134" spans="1:19" ht="14.45" customHeight="1" x14ac:dyDescent="0.2">
      <c r="A134" s="107" t="s">
        <v>85</v>
      </c>
      <c r="B134" s="9">
        <f t="shared" si="10"/>
        <v>607</v>
      </c>
      <c r="C134" s="12">
        <f t="shared" si="11"/>
        <v>0.78955241353295436</v>
      </c>
      <c r="D134" s="46">
        <v>301</v>
      </c>
      <c r="E134" s="46">
        <v>306</v>
      </c>
      <c r="F134" s="9">
        <f t="shared" si="12"/>
        <v>1341</v>
      </c>
      <c r="G134" s="12">
        <f t="shared" si="13"/>
        <v>1.7446625814761327</v>
      </c>
      <c r="H134" s="94">
        <v>680</v>
      </c>
      <c r="I134" s="103">
        <v>661</v>
      </c>
    </row>
    <row r="135" spans="1:19" ht="14.45" customHeight="1" x14ac:dyDescent="0.2">
      <c r="A135" s="107" t="s">
        <v>84</v>
      </c>
      <c r="B135" s="9">
        <f t="shared" si="10"/>
        <v>129</v>
      </c>
      <c r="C135" s="12">
        <f t="shared" si="11"/>
        <v>0.16779614719234121</v>
      </c>
      <c r="D135" s="46">
        <v>64</v>
      </c>
      <c r="E135" s="46">
        <v>65</v>
      </c>
      <c r="F135" s="9">
        <f t="shared" si="12"/>
        <v>736</v>
      </c>
      <c r="G135" s="12">
        <f t="shared" si="13"/>
        <v>0.95754784486684097</v>
      </c>
      <c r="H135" s="94">
        <v>379</v>
      </c>
      <c r="I135" s="103">
        <v>357</v>
      </c>
    </row>
    <row r="136" spans="1:19" ht="14.45" customHeight="1" x14ac:dyDescent="0.2">
      <c r="A136" s="107" t="s">
        <v>83</v>
      </c>
      <c r="B136" s="9">
        <f t="shared" si="10"/>
        <v>555</v>
      </c>
      <c r="C136" s="12">
        <f t="shared" si="11"/>
        <v>0.72191365652518902</v>
      </c>
      <c r="D136" s="46">
        <v>283</v>
      </c>
      <c r="E136" s="46">
        <v>272</v>
      </c>
      <c r="F136" s="9">
        <f t="shared" si="12"/>
        <v>1623</v>
      </c>
      <c r="G136" s="12">
        <f t="shared" si="13"/>
        <v>2.1115491198626124</v>
      </c>
      <c r="H136" s="94">
        <v>818</v>
      </c>
      <c r="I136" s="103">
        <v>805</v>
      </c>
    </row>
    <row r="137" spans="1:19" ht="14.45" customHeight="1" x14ac:dyDescent="0.2">
      <c r="A137" s="107" t="s">
        <v>82</v>
      </c>
      <c r="B137" s="9">
        <f t="shared" si="10"/>
        <v>305</v>
      </c>
      <c r="C137" s="12">
        <f t="shared" si="11"/>
        <v>0.39672732475708583</v>
      </c>
      <c r="D137" s="99">
        <v>160</v>
      </c>
      <c r="E137" s="99">
        <v>145</v>
      </c>
      <c r="F137" s="9">
        <f t="shared" si="12"/>
        <v>850</v>
      </c>
      <c r="G137" s="12">
        <f t="shared" si="13"/>
        <v>1.105863679533716</v>
      </c>
      <c r="H137" s="94">
        <v>483</v>
      </c>
      <c r="I137" s="103">
        <v>367</v>
      </c>
    </row>
    <row r="138" spans="1:19" ht="14.45" customHeight="1" x14ac:dyDescent="0.2">
      <c r="A138" s="107" t="s">
        <v>81</v>
      </c>
      <c r="B138" s="9">
        <f t="shared" si="10"/>
        <v>269</v>
      </c>
      <c r="C138" s="12">
        <f t="shared" si="11"/>
        <v>0.34990049298247894</v>
      </c>
      <c r="D138" s="46">
        <v>128</v>
      </c>
      <c r="E138" s="46">
        <v>141</v>
      </c>
      <c r="F138" s="9">
        <f t="shared" si="12"/>
        <v>580</v>
      </c>
      <c r="G138" s="12">
        <f t="shared" si="13"/>
        <v>0.75458933427006492</v>
      </c>
      <c r="H138" s="94">
        <v>270</v>
      </c>
      <c r="I138" s="103">
        <v>310</v>
      </c>
    </row>
    <row r="139" spans="1:19" ht="14.45" customHeight="1" x14ac:dyDescent="0.2">
      <c r="A139" s="107" t="s">
        <v>80</v>
      </c>
      <c r="B139" s="9">
        <f t="shared" si="10"/>
        <v>907</v>
      </c>
      <c r="C139" s="12">
        <f t="shared" si="11"/>
        <v>1.1797760116546783</v>
      </c>
      <c r="D139" s="46">
        <v>462</v>
      </c>
      <c r="E139" s="46">
        <v>445</v>
      </c>
      <c r="F139" s="9">
        <f t="shared" si="12"/>
        <v>1078</v>
      </c>
      <c r="G139" s="12">
        <f t="shared" si="13"/>
        <v>1.4024953488674654</v>
      </c>
      <c r="H139" s="94">
        <v>555</v>
      </c>
      <c r="I139" s="103">
        <v>523</v>
      </c>
    </row>
    <row r="140" spans="1:19" ht="14.45" customHeight="1" x14ac:dyDescent="0.2">
      <c r="A140" s="107" t="s">
        <v>79</v>
      </c>
      <c r="B140" s="9">
        <f t="shared" si="10"/>
        <v>423</v>
      </c>
      <c r="C140" s="12">
        <f t="shared" si="11"/>
        <v>0.55021527335163045</v>
      </c>
      <c r="D140" s="46">
        <v>217</v>
      </c>
      <c r="E140" s="46">
        <v>206</v>
      </c>
      <c r="F140" s="9">
        <f t="shared" si="12"/>
        <v>531</v>
      </c>
      <c r="G140" s="12">
        <f t="shared" si="13"/>
        <v>0.69083954568518013</v>
      </c>
      <c r="H140" s="94">
        <v>273</v>
      </c>
      <c r="I140" s="103">
        <v>258</v>
      </c>
    </row>
    <row r="141" spans="1:19" ht="14.45" customHeight="1" x14ac:dyDescent="0.2">
      <c r="A141" s="107" t="s">
        <v>78</v>
      </c>
      <c r="B141" s="9">
        <f t="shared" si="10"/>
        <v>548</v>
      </c>
      <c r="C141" s="12">
        <f t="shared" si="11"/>
        <v>0.71280843923568205</v>
      </c>
      <c r="D141" s="46">
        <v>293</v>
      </c>
      <c r="E141" s="46">
        <v>255</v>
      </c>
      <c r="F141" s="9">
        <f t="shared" si="12"/>
        <v>848</v>
      </c>
      <c r="G141" s="12">
        <f t="shared" si="13"/>
        <v>1.1032616473465777</v>
      </c>
      <c r="H141" s="94">
        <v>446</v>
      </c>
      <c r="I141" s="103">
        <v>402</v>
      </c>
    </row>
    <row r="142" spans="1:19" s="75" customFormat="1" ht="14.45" customHeight="1" x14ac:dyDescent="0.2">
      <c r="A142" s="107" t="s">
        <v>77</v>
      </c>
      <c r="B142" s="9">
        <f t="shared" si="10"/>
        <v>290</v>
      </c>
      <c r="C142" s="12">
        <f t="shared" si="11"/>
        <v>0.37721614485099964</v>
      </c>
      <c r="D142" s="46">
        <v>156</v>
      </c>
      <c r="E142" s="46">
        <v>134</v>
      </c>
      <c r="F142" s="9">
        <f t="shared" si="12"/>
        <v>359</v>
      </c>
      <c r="G142" s="12">
        <f t="shared" si="13"/>
        <v>0.46706477759129883</v>
      </c>
      <c r="H142" s="94">
        <v>188</v>
      </c>
      <c r="I142" s="103">
        <v>171</v>
      </c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1:19" s="75" customFormat="1" ht="12.95" customHeight="1" x14ac:dyDescent="0.2">
      <c r="A143" s="32"/>
      <c r="B143" s="33"/>
      <c r="C143" s="34"/>
      <c r="D143" s="52"/>
      <c r="E143" s="53"/>
      <c r="F143" s="33"/>
      <c r="G143" s="34"/>
      <c r="H143" s="54"/>
      <c r="I143" s="85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1:19" s="75" customFormat="1" ht="12.75" customHeight="1" x14ac:dyDescent="0.2">
      <c r="A144" s="35"/>
      <c r="B144" s="55"/>
      <c r="C144" s="36"/>
      <c r="D144" s="55"/>
      <c r="E144" s="55"/>
      <c r="F144" s="37"/>
      <c r="G144" s="36"/>
      <c r="H144" s="37"/>
      <c r="I144" s="37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1:19" s="75" customFormat="1" ht="12.95" customHeight="1" x14ac:dyDescent="0.2">
      <c r="A145" s="57" t="s">
        <v>10</v>
      </c>
      <c r="B145" s="38"/>
      <c r="C145" s="39"/>
      <c r="D145" s="38"/>
      <c r="E145" s="38"/>
      <c r="F145" s="40"/>
      <c r="G145" s="38"/>
      <c r="H145" s="35"/>
      <c r="I145" s="1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1:19" s="75" customFormat="1" ht="12.95" customHeight="1" x14ac:dyDescent="0.2">
      <c r="A146" s="58" t="s">
        <v>8</v>
      </c>
      <c r="B146" s="55"/>
      <c r="C146" s="56"/>
      <c r="D146" s="55"/>
      <c r="E146" s="55"/>
      <c r="F146" s="49"/>
      <c r="G146" s="55"/>
      <c r="H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1:19" s="75" customFormat="1" ht="12.95" customHeight="1" x14ac:dyDescent="0.2">
      <c r="A147" s="66" t="s">
        <v>9</v>
      </c>
      <c r="B147" s="55"/>
      <c r="C147" s="56"/>
      <c r="D147" s="55"/>
      <c r="E147" s="55"/>
      <c r="F147" s="49"/>
      <c r="G147" s="55"/>
      <c r="H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1:19" s="75" customFormat="1" ht="12.95" customHeight="1" x14ac:dyDescent="0.2">
      <c r="A148" s="130" t="s">
        <v>108</v>
      </c>
      <c r="B148" s="55"/>
      <c r="C148" s="56"/>
      <c r="D148" s="55"/>
      <c r="E148" s="55"/>
      <c r="F148" s="49"/>
      <c r="G148" s="55"/>
      <c r="H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1:19" s="75" customFormat="1" ht="12.95" customHeight="1" x14ac:dyDescent="0.2">
      <c r="A149" s="131" t="s">
        <v>109</v>
      </c>
      <c r="B149" s="59"/>
      <c r="C149" s="59"/>
      <c r="D149" s="59"/>
      <c r="E149" s="59"/>
      <c r="F149" s="59"/>
      <c r="G149" s="60"/>
      <c r="H149" s="60"/>
      <c r="I149" s="60"/>
      <c r="K149" s="44"/>
      <c r="L149" s="44"/>
      <c r="M149" s="44"/>
      <c r="N149" s="44"/>
      <c r="O149" s="44"/>
      <c r="P149" s="44"/>
      <c r="Q149" s="44"/>
      <c r="R149" s="44"/>
      <c r="S149" s="44"/>
    </row>
  </sheetData>
  <mergeCells count="36"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  <mergeCell ref="A118:I118"/>
    <mergeCell ref="H6:H7"/>
    <mergeCell ref="I6:I7"/>
    <mergeCell ref="A58:I58"/>
    <mergeCell ref="A59:I59"/>
    <mergeCell ref="A61:A64"/>
    <mergeCell ref="B61:I61"/>
    <mergeCell ref="B62:E62"/>
    <mergeCell ref="F62:I62"/>
    <mergeCell ref="B63:C63"/>
    <mergeCell ref="D63:D64"/>
    <mergeCell ref="E63:E64"/>
    <mergeCell ref="F63:G63"/>
    <mergeCell ref="H63:H64"/>
    <mergeCell ref="I63:I64"/>
    <mergeCell ref="A117:I117"/>
    <mergeCell ref="A120:A123"/>
    <mergeCell ref="B120:I120"/>
    <mergeCell ref="B121:E121"/>
    <mergeCell ref="F121:I121"/>
    <mergeCell ref="B122:C122"/>
    <mergeCell ref="D122:D123"/>
    <mergeCell ref="E122:E123"/>
    <mergeCell ref="F122:G122"/>
    <mergeCell ref="H122:H123"/>
    <mergeCell ref="I122:I12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57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RUBIELA COSME</cp:lastModifiedBy>
  <cp:lastPrinted>2019-12-03T18:29:19Z</cp:lastPrinted>
  <dcterms:created xsi:type="dcterms:W3CDTF">2012-08-09T16:08:26Z</dcterms:created>
  <dcterms:modified xsi:type="dcterms:W3CDTF">2019-12-03T18:29:31Z</dcterms:modified>
</cp:coreProperties>
</file>